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pc7950\Backup Compras 1\8. JOHANA RUIZ\"/>
    </mc:Choice>
  </mc:AlternateContent>
  <bookViews>
    <workbookView xWindow="0" yWindow="0" windowWidth="11436" windowHeight="5796" tabRatio="748" activeTab="5"/>
  </bookViews>
  <sheets>
    <sheet name="HOSPITAL ALMA MÁTER DE ANTIOQUI" sheetId="2" r:id="rId1"/>
    <sheet name="INSTRUCTIVO" sheetId="1" r:id="rId2"/>
    <sheet name="Hoja1" sheetId="6" state="hidden" r:id="rId3"/>
    <sheet name="Hoja2" sheetId="5" state="hidden" r:id="rId4"/>
    <sheet name="B,I Y S" sheetId="8" r:id="rId5"/>
    <sheet name="DATA - PLAN DE COMPRAS 2023" sheetId="7" r:id="rId6"/>
  </sheets>
  <externalReferences>
    <externalReference r:id="rId7"/>
    <externalReference r:id="rId8"/>
    <externalReference r:id="rId9"/>
    <externalReference r:id="rId10"/>
  </externalReferences>
  <definedNames>
    <definedName name="_xlnm._FilterDatabase" localSheetId="5" hidden="1">'DATA - PLAN DE COMPRAS 2023'!$A$9:$J$339</definedName>
    <definedName name="_xlnm._FilterDatabase" localSheetId="2" hidden="1">Hoja1!$D$1:$D$36</definedName>
    <definedName name="familia" localSheetId="5">#REF!</definedName>
    <definedName name="familia">#REF!</definedName>
    <definedName name="grupos">Tabla1[Columna1]</definedName>
    <definedName name="GRUPOS_1">Tabla1[Columna1]</definedName>
    <definedName name="TIEMPO">Tabla2[Columna1]</definedName>
  </definedNames>
  <calcPr calcId="162913"/>
  <pivotCaches>
    <pivotCache cacheId="0" r:id="rId11"/>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56" i="7" l="1"/>
  <c r="J246" i="7" l="1"/>
  <c r="J204" i="7"/>
  <c r="J203" i="7"/>
  <c r="J202" i="7"/>
  <c r="J199" i="7"/>
  <c r="J196" i="7"/>
  <c r="J195" i="7"/>
  <c r="J194" i="7"/>
  <c r="J193" i="7"/>
  <c r="J192" i="7"/>
  <c r="J191" i="7"/>
  <c r="J190" i="7"/>
  <c r="J189" i="7"/>
  <c r="J188" i="7"/>
  <c r="J186" i="7"/>
  <c r="H186" i="7"/>
  <c r="J185" i="7"/>
</calcChain>
</file>

<file path=xl/comments1.xml><?xml version="1.0" encoding="utf-8"?>
<comments xmlns="http://schemas.openxmlformats.org/spreadsheetml/2006/main">
  <authors>
    <author>JUAN PABLO ESPINAL MONTOYA</author>
    <author>marisabel.ramirezo</author>
    <author>PABLO DANIEL GONZALEZ LOPEZ</author>
  </authors>
  <commentList>
    <comment ref="J87" authorId="0" shapeId="0">
      <text>
        <r>
          <rPr>
            <b/>
            <sz val="9"/>
            <color indexed="81"/>
            <rFont val="Tahoma"/>
            <family val="2"/>
          </rPr>
          <t xml:space="preserve">Incluye abogados externos de:
</t>
        </r>
        <r>
          <rPr>
            <sz val="9"/>
            <color indexed="81"/>
            <rFont val="Tahoma"/>
            <family val="2"/>
          </rPr>
          <t xml:space="preserve">-Asuntos judiciales y administrativos
-Asuntos Laborales
-Compliance
-Dirección General </t>
        </r>
      </text>
    </comment>
    <comment ref="J94" authorId="1" shapeId="0">
      <text>
        <r>
          <rPr>
            <b/>
            <sz val="9"/>
            <color indexed="81"/>
            <rFont val="Tahoma"/>
            <family val="2"/>
          </rPr>
          <t>marisabel.ramirezo:</t>
        </r>
        <r>
          <rPr>
            <sz val="9"/>
            <color indexed="81"/>
            <rFont val="Tahoma"/>
            <family val="2"/>
          </rPr>
          <t xml:space="preserve">
Valor para 4 usuarios</t>
        </r>
      </text>
    </comment>
    <comment ref="J210" authorId="2" shapeId="0">
      <text>
        <r>
          <rPr>
            <sz val="14"/>
            <color indexed="81"/>
            <rFont val="Tahoma"/>
            <family val="2"/>
          </rPr>
          <t>Medico Laboral por prestaccion de servicios adicional. Con salario mesual de 9.000.000$ * 12 meses = 108.000.000$ 
Con esta propuesta la institucion se estaria ahorrando 143.046.300$</t>
        </r>
      </text>
    </comment>
  </commentList>
</comments>
</file>

<file path=xl/sharedStrings.xml><?xml version="1.0" encoding="utf-8"?>
<sst xmlns="http://schemas.openxmlformats.org/spreadsheetml/2006/main" count="2863" uniqueCount="483">
  <si>
    <t>PLAN DE COMPRAS INSTITUCIONAL</t>
  </si>
  <si>
    <t>Objetivo:</t>
  </si>
  <si>
    <t>Identificación de Necesidades:</t>
  </si>
  <si>
    <t>Validación de las Necesidades:</t>
  </si>
  <si>
    <t>Diligencionamiento Plantilla:</t>
  </si>
  <si>
    <t>SEDE</t>
  </si>
  <si>
    <t>AREA SOLICITANTE</t>
  </si>
  <si>
    <t>GERENCIA Y/O DIRECCIÓN</t>
  </si>
  <si>
    <t>TIPO ADQUISICIÓN</t>
  </si>
  <si>
    <t>GRUPOS</t>
  </si>
  <si>
    <t>DESCRIPCIÓN - NECESIDAD</t>
  </si>
  <si>
    <t>CANTIDAD</t>
  </si>
  <si>
    <t>VALOR ESTIMADO</t>
  </si>
  <si>
    <t>PRADO</t>
  </si>
  <si>
    <t>LEÓN XIII</t>
  </si>
  <si>
    <t>GESTIÓN AMBIENTAL</t>
  </si>
  <si>
    <t>GESTIÓN DOCUMENTAL</t>
  </si>
  <si>
    <t>GESTIÓN DEL CONOCIMIENTO</t>
  </si>
  <si>
    <t>TALENTO HUMANO</t>
  </si>
  <si>
    <t>COMUNICACIONES</t>
  </si>
  <si>
    <t>2 MESES</t>
  </si>
  <si>
    <t>3 MESES</t>
  </si>
  <si>
    <t>4 MESES</t>
  </si>
  <si>
    <t>5 MESES</t>
  </si>
  <si>
    <t>6 MESES</t>
  </si>
  <si>
    <t>1 AÑO</t>
  </si>
  <si>
    <t>1. Datos generales:</t>
  </si>
  <si>
    <t>Nombre de la entidad</t>
  </si>
  <si>
    <t>Nit de la entidad</t>
  </si>
  <si>
    <t>811.016.192-8</t>
  </si>
  <si>
    <t>Representante Legal</t>
  </si>
  <si>
    <t>Marta Cecilia Ramírez Orrego</t>
  </si>
  <si>
    <t>Dirección de la entidad</t>
  </si>
  <si>
    <t>Calle 69 Nº 51 C 24 - Medellín - Antioquia</t>
  </si>
  <si>
    <t>Contactos plan de compras</t>
  </si>
  <si>
    <t>Correo electrónico:</t>
  </si>
  <si>
    <t xml:space="preserve">Sitio Web: </t>
  </si>
  <si>
    <t>Nº Telefónico:</t>
  </si>
  <si>
    <t xml:space="preserve">Fecha de Publicación: </t>
  </si>
  <si>
    <t xml:space="preserve">2. Información estratégica </t>
  </si>
  <si>
    <t>Somos el Hospital de la Universidad de Antioquia, centro de referencia para la prestación de servicios de salud de alta complejidad. Gestionamos el conocimiento mediante la docencia y la investigación para contribuir con criterios de excelencia al proceso de formación de sus estudiantes. Ofrecemos soluciones integrales en salud con enfoque de responsabilidad social.</t>
  </si>
  <si>
    <t>Misión:</t>
  </si>
  <si>
    <t>Ser reconocidos por nuestros centros de excelencia para la atención en salud de alta complejidad con perspectiva global.</t>
  </si>
  <si>
    <t xml:space="preserve">Visión: </t>
  </si>
  <si>
    <t>http://www.ipsuniversitaria.com.co/es/quienes-somos/estatutos</t>
  </si>
  <si>
    <t>http://www.ipsuniversitaria.com.co/es/quienes-somos/plataforma-estrategica/plan-estrategico-2017-2026</t>
  </si>
  <si>
    <t>Plan estratégico:</t>
  </si>
  <si>
    <t>Estatutos:</t>
  </si>
  <si>
    <t>El Plan Anual de Compras, es un instrumento informativo que contempla la lista de los bienes, servicios e insumos que la institución proyecta adquirir durante la respectiva vigencia, y deberá ser consultado y aplicado obligatoriamente a cualquier proceso contractual por los responsables.</t>
  </si>
  <si>
    <t>Objetivos Especificos:</t>
  </si>
  <si>
    <t>CONCEPTO</t>
  </si>
  <si>
    <t xml:space="preserve">1. Incluir en el plan, las necesidades de cada una de las áreas que conforman la institución. 
2. Convertir el Plan de Compras en una herramienta de gestión administrativa efectiva para el uso racional y estratégico de los recursos.
3. Concienciar sobre la necesidad de realizar las compras con ética y responsabilidad social, empresarial y ambiental.
</t>
  </si>
  <si>
    <t>DIRECCIÓN DE SALUD</t>
  </si>
  <si>
    <t>GERENCIA ESTRATÉGICA Y COMERCIAL</t>
  </si>
  <si>
    <t>SECRETARÍA GENERAL Y JURÍDICA</t>
  </si>
  <si>
    <t>STAFF</t>
  </si>
  <si>
    <t xml:space="preserve">BIENES </t>
  </si>
  <si>
    <t>INSUMOS</t>
  </si>
  <si>
    <t>SERVICIOS</t>
  </si>
  <si>
    <t>INFRAESTRUCTURA  Y MANTENIMIENTO</t>
  </si>
  <si>
    <t>INGENIERÍA BIOMÉDICA</t>
  </si>
  <si>
    <t>A MES</t>
  </si>
  <si>
    <t>A DEMANDA</t>
  </si>
  <si>
    <t>TECNOLOGÍA DE INFORMACIÓN Y COMUNICACIÓN</t>
  </si>
  <si>
    <t>DIRECCIÓN DOCENCIA E INVESTIGACIÓN</t>
  </si>
  <si>
    <t>Lograr que el plan de compras visualice y presupueste cada una de las necesidades en cuanto a insumos, bienes y servicios de cada una de las áreas de la institución, con el objetivo de satisfacerlas y a su vez que se vean reflejadas en la prestación de los servicios.</t>
  </si>
  <si>
    <t xml:space="preserve">
Desde las Direcciones y/o Gerencias existentes en la institución se debe asignar un responsable, quien será el encargado de realizar la consolidación y entrega a la coordinación de logistica y suministros de las necesidades generadas por las diferentes áreas que la componen, las cuales deberán tener el respectivo VISTO BUENO DE LA GERENCIA Y/O DIRECCIÒN.
Para el caso de la sede (Prado), esta deberá nombrar un líder quien será el responsable de la consolidación de las necesidades.
Para el caso de los sevicios que sean compartidos entre las sede León y Prado se tomara como una sola. Ejemplo: servicio de limpieza y desinfección, vigilancia y seguridad física, y alimentación, priorizado en el plan de compras por la coordinación de logistica y suministros. 
Para la solicitud de las necesidades, las áreas deberán tener en cuenta las características técnicas que componen cada bien y/o servicio, las cuales son generadas por las áreas técnicas que correspondan.
</t>
  </si>
  <si>
    <t xml:space="preserve">• Cada área deberá apoyarse de las áreas técnicas al que pertenezca el bien o servicio, para realizar la validación de la necesidad requerida y características técnicas.
• Desde las coordinaciones que componen la gerencia administrativa y financiera, se hará la validación de las necesidades enviadas por las Gerencias y/o Direcciones.
La validación de las necesidades y características técnicas están alineadas a los estándares de acreditación, por tal motivo su validación se hará de acuerdo al grupo que pertenezca. Ejemplo: Necesidad de tensiómetro, validado por el grupo de gestión de la tecnología (coordinación de ingenieria biomédica).
Las características técnicas es un documento que resume el funcionamiento y otras características que componen un equipo, por tal motivo su descripción la hará el área técnica que tenga afín el equipo: Ejemplo: Computador de escritorio con procesador Intel Core i5, 4GB de memoria RAM, 1TB de almacenamiento en disco duro, monitor de 19 pulgadas, mouse y teclado. Características entregadas por el área de sistemas. 
</t>
  </si>
  <si>
    <t>Alcance de las Coordinaciones Administrativas y Staff:</t>
  </si>
  <si>
    <t>LOGÍSTICA Y SUMINISTROS</t>
  </si>
  <si>
    <t>GERENCIA DE GESTIÓN DE ACCESO</t>
  </si>
  <si>
    <t>GERENCIA ADMINISTRATIVA Y FINANCIERA</t>
  </si>
  <si>
    <r>
      <t>•</t>
    </r>
    <r>
      <rPr>
        <b/>
        <sz val="11"/>
        <color theme="1"/>
        <rFont val="Calibri"/>
        <family val="2"/>
        <scheme val="minor"/>
      </rPr>
      <t xml:space="preserve"> TECNOLOGÍA DE INFORMACIÓN Y TELECOMUNICACIONES:</t>
    </r>
    <r>
      <rPr>
        <sz val="11"/>
        <color theme="1"/>
        <rFont val="Calibri"/>
        <family val="2"/>
        <scheme val="minor"/>
      </rPr>
      <t xml:space="preserve"> Es la encargada de validar las necesidades de los equipos TICS (computadores, software, licencias, servicios informáticos, bases de datos….)
• </t>
    </r>
    <r>
      <rPr>
        <b/>
        <sz val="11"/>
        <color theme="1"/>
        <rFont val="Calibri"/>
        <family val="2"/>
        <scheme val="minor"/>
      </rPr>
      <t>INGENIERIA</t>
    </r>
    <r>
      <rPr>
        <sz val="11"/>
        <color theme="1"/>
        <rFont val="Calibri"/>
        <family val="2"/>
        <scheme val="minor"/>
      </rPr>
      <t xml:space="preserve"> </t>
    </r>
    <r>
      <rPr>
        <b/>
        <sz val="11"/>
        <color theme="1"/>
        <rFont val="Calibri"/>
        <family val="2"/>
        <scheme val="minor"/>
      </rPr>
      <t>BIOMEDICA:</t>
    </r>
    <r>
      <rPr>
        <sz val="11"/>
        <color theme="1"/>
        <rFont val="Calibri"/>
        <family val="2"/>
        <scheme val="minor"/>
      </rPr>
      <t xml:space="preserve"> Es la encargada de validar las necesidades de los accesorios y equipos biomédicos, como sus mantenimientos preventivos y correctivos.
• </t>
    </r>
    <r>
      <rPr>
        <b/>
        <sz val="11"/>
        <color theme="1"/>
        <rFont val="Calibri"/>
        <family val="2"/>
        <scheme val="minor"/>
      </rPr>
      <t>LOGÍSTICA Y SUMINISTROS:</t>
    </r>
    <r>
      <rPr>
        <sz val="11"/>
        <color theme="1"/>
        <rFont val="Calibri"/>
        <family val="2"/>
        <scheme val="minor"/>
      </rPr>
      <t xml:space="preserve"> Es la encargada de validar las necesidades y la suficiencia, para la prestación de servicios generales (lavandería, aseo, vigilancia, alimentación, seguros y dotación mobiliaria, telefonía móvil). Transporte especial,  además de la  validación de las necesidades de los insumos.
• </t>
    </r>
    <r>
      <rPr>
        <b/>
        <sz val="11"/>
        <color theme="1"/>
        <rFont val="Calibri"/>
        <family val="2"/>
        <scheme val="minor"/>
      </rPr>
      <t>INFRAESTRUCTURA Y MANTENIMIENTO:</t>
    </r>
    <r>
      <rPr>
        <sz val="11"/>
        <color theme="1"/>
        <rFont val="Calibri"/>
        <family val="2"/>
        <scheme val="minor"/>
      </rPr>
      <t xml:space="preserve"> Es la encargada de validar las necesidades de mantenimientos preventivos y correctivos de plantas eléctricas, aires acondicionados, equipos industriales, transporte vertical, adecuaciones físicas y dotación mobiliaria.
• </t>
    </r>
    <r>
      <rPr>
        <b/>
        <sz val="11"/>
        <color theme="1"/>
        <rFont val="Calibri"/>
        <family val="2"/>
        <scheme val="minor"/>
      </rPr>
      <t xml:space="preserve">GESTIÓN AMBIENTAL: </t>
    </r>
    <r>
      <rPr>
        <sz val="11"/>
        <color theme="1"/>
        <rFont val="Calibri"/>
        <family val="2"/>
        <scheme val="minor"/>
      </rPr>
      <t xml:space="preserve">Es la encargada de validar las necesidades los insumos de bioseguridad y servicios de gestión ambiental.
• </t>
    </r>
    <r>
      <rPr>
        <b/>
        <sz val="11"/>
        <color theme="1"/>
        <rFont val="Calibri"/>
        <family val="2"/>
        <scheme val="minor"/>
      </rPr>
      <t>TALENTO HUMANO:</t>
    </r>
    <r>
      <rPr>
        <sz val="11"/>
        <color theme="1"/>
        <rFont val="Calibri"/>
        <family val="2"/>
        <scheme val="minor"/>
      </rPr>
      <t xml:space="preserve"> Es la encargada de validar las necesidades de asesoría, consultoría, capacitaciones, formación, pruebas psicotécnicas, eventos y servicios de seguridad y salud en el trabajo.
• </t>
    </r>
    <r>
      <rPr>
        <b/>
        <sz val="11"/>
        <color theme="1"/>
        <rFont val="Calibri"/>
        <family val="2"/>
        <scheme val="minor"/>
      </rPr>
      <t>GESTIÓN DOCUMENTAL:</t>
    </r>
    <r>
      <rPr>
        <sz val="11"/>
        <color theme="1"/>
        <rFont val="Calibri"/>
        <family val="2"/>
        <scheme val="minor"/>
      </rPr>
      <t xml:space="preserve"> Es la encargada de validar las necesidades de transporte de mensajería y servicios de gestión documental.
• </t>
    </r>
    <r>
      <rPr>
        <b/>
        <sz val="11"/>
        <color theme="1"/>
        <rFont val="Calibri"/>
        <family val="2"/>
        <scheme val="minor"/>
      </rPr>
      <t>GESTIÓN DEL CONOCIMIENTO:</t>
    </r>
    <r>
      <rPr>
        <sz val="11"/>
        <color theme="1"/>
        <rFont val="Calibri"/>
        <family val="2"/>
        <scheme val="minor"/>
      </rPr>
      <t xml:space="preserve"> La validación de las necesidades de convenios e investigaciones estará a cargo de la Dirección de docencia, investigación e innovación.
• </t>
    </r>
    <r>
      <rPr>
        <b/>
        <sz val="11"/>
        <color theme="1"/>
        <rFont val="Calibri"/>
        <family val="2"/>
        <scheme val="minor"/>
      </rPr>
      <t>COMUNICACIONES:</t>
    </r>
    <r>
      <rPr>
        <sz val="11"/>
        <color theme="1"/>
        <rFont val="Calibri"/>
        <family val="2"/>
        <scheme val="minor"/>
      </rPr>
      <t xml:space="preserve"> Validación de suvenires, señalética e imagen institucional y servicios de comunicaciones.
El alcance de estas coordinaciones se deben tener en cuenta para el diligencionamiento de la casilla GRUPOS. ejemplo:
</t>
    </r>
    <r>
      <rPr>
        <b/>
        <sz val="11"/>
        <color theme="1"/>
        <rFont val="Calibri"/>
        <family val="2"/>
        <scheme val="minor"/>
      </rPr>
      <t>1</t>
    </r>
    <r>
      <rPr>
        <sz val="11"/>
        <color theme="1"/>
        <rFont val="Calibri"/>
        <family val="2"/>
        <scheme val="minor"/>
      </rPr>
      <t xml:space="preserve">. Si realiza una priorización de la necesidad de 3 electrobisturí la coordinación de ingenieria biomédica será la encargada de la validación.
</t>
    </r>
    <r>
      <rPr>
        <b/>
        <sz val="11"/>
        <color theme="1"/>
        <rFont val="Calibri"/>
        <family val="2"/>
        <scheme val="minor"/>
      </rPr>
      <t>2</t>
    </r>
    <r>
      <rPr>
        <sz val="11"/>
        <color theme="1"/>
        <rFont val="Calibri"/>
        <family val="2"/>
        <scheme val="minor"/>
      </rPr>
      <t xml:space="preserve">. Si la necesidad priorizada es el transporte para el rescate de organos la coordinacion de logística y suministro será la encargada de la validación.
</t>
    </r>
    <r>
      <rPr>
        <b/>
        <sz val="11"/>
        <color theme="1"/>
        <rFont val="Calibri"/>
        <family val="2"/>
        <scheme val="minor"/>
      </rPr>
      <t>3</t>
    </r>
    <r>
      <rPr>
        <sz val="11"/>
        <color theme="1"/>
        <rFont val="Calibri"/>
        <family val="2"/>
        <scheme val="minor"/>
      </rPr>
      <t>. Si la necesidad priorizada es un equipo de computo el staff de tecnología de información y telecomunicación será la encargada de la validación.</t>
    </r>
  </si>
  <si>
    <t xml:space="preserve">
</t>
  </si>
  <si>
    <r>
      <rPr>
        <b/>
        <u/>
        <sz val="11"/>
        <color theme="1"/>
        <rFont val="Calibri"/>
        <family val="2"/>
        <scheme val="minor"/>
      </rPr>
      <t>OBSERVACIONES DE DILIGENCIONAMIENTO:</t>
    </r>
    <r>
      <rPr>
        <sz val="11"/>
        <color theme="1"/>
        <rFont val="Calibri"/>
        <family val="2"/>
        <scheme val="minor"/>
      </rPr>
      <t xml:space="preserve">
</t>
    </r>
    <r>
      <rPr>
        <b/>
        <sz val="11"/>
        <color theme="1"/>
        <rFont val="Calibri"/>
        <family val="2"/>
        <scheme val="minor"/>
      </rPr>
      <t>1</t>
    </r>
    <r>
      <rPr>
        <sz val="11"/>
        <color theme="1"/>
        <rFont val="Calibri"/>
        <family val="2"/>
        <scheme val="minor"/>
      </rPr>
      <t xml:space="preserve">.  Las casillas sede, gerencia y/o dirección, tipo de adquisición, grupos y duración del contrato contiene lista despegable.
</t>
    </r>
    <r>
      <rPr>
        <b/>
        <sz val="11"/>
        <color theme="1"/>
        <rFont val="Calibri"/>
        <family val="2"/>
        <scheme val="minor"/>
      </rPr>
      <t>2</t>
    </r>
    <r>
      <rPr>
        <sz val="11"/>
        <color theme="1"/>
        <rFont val="Calibri"/>
        <family val="2"/>
        <scheme val="minor"/>
      </rPr>
      <t xml:space="preserve">. En caso de que la necesidad sea compartida para ambas sedes seleccionar de la lista de desplegable (SEDE) la opción (León y Prado).
</t>
    </r>
    <r>
      <rPr>
        <b/>
        <sz val="11"/>
        <color theme="1"/>
        <rFont val="Calibri"/>
        <family val="2"/>
        <scheme val="minor"/>
      </rPr>
      <t>3.</t>
    </r>
    <r>
      <rPr>
        <sz val="11"/>
        <color theme="1"/>
        <rFont val="Calibri"/>
        <family val="2"/>
        <scheme val="minor"/>
      </rPr>
      <t xml:space="preserve"> Para las casillas de: valor estimado y duración de contrato, solo aplican para:
• Servicios como: Proyección de servicios de mantenimiento y adecuaciones físicas, logísticos, ambientales, biomédicos, sistemas, comunicaciones, gestión del conocimiento, gestión documental, talento humano y áreas que requieran software, consultoría, asesorías, cobros jurídicos, y prestación de servicios profesionales.
• Bienes: equipos biomédicos de alta complejidad.
</t>
    </r>
    <r>
      <rPr>
        <b/>
        <sz val="11"/>
        <color theme="1"/>
        <rFont val="Calibri"/>
        <family val="2"/>
        <scheme val="minor"/>
      </rPr>
      <t>4.</t>
    </r>
    <r>
      <rPr>
        <sz val="11"/>
        <color theme="1"/>
        <rFont val="Calibri"/>
        <family val="2"/>
        <scheme val="minor"/>
      </rPr>
      <t xml:space="preserve"> Aquí se plasmará todas las necesidades de servicios y bienes requeridos por las diferentes áreas. NO se deberá diligenciar las necesidad de insumos como papelería, aseo, cafetería, envolvederas, ropa desechable estéril, dotación de personal, elementos de protección personal, suministro y recarga de extintores, insumos de apoyo terapéutico, instrumental, repuestos y accesorios biomédicos,  audífonos, bolsas de residuos, repuestos de equipos TIC´S, insumos industriales, insumos biobanco, insumos salud oral y óptica, tela, tóner y pre-impresos. 
</t>
    </r>
    <r>
      <rPr>
        <b/>
        <sz val="11"/>
        <color theme="1"/>
        <rFont val="Calibri"/>
        <family val="2"/>
        <scheme val="minor"/>
      </rPr>
      <t>5.</t>
    </r>
    <r>
      <rPr>
        <sz val="11"/>
        <color theme="1"/>
        <rFont val="Calibri"/>
        <family val="2"/>
        <scheme val="minor"/>
      </rPr>
      <t xml:space="preserve"> Las características técnicas, la validación y priorización de los insumos en el plan de compras, estará a cargo de la Coordinación de Logística y Suministros.
</t>
    </r>
  </si>
  <si>
    <t>CONVENIOS GRUPOS DE INVESTIGACIÓN</t>
  </si>
  <si>
    <t>ADQUISICIÓN SOFTWARE</t>
  </si>
  <si>
    <t>MANTENIMIENTO PREVENTIVO Y CORRECTIVO DE EQUIPOS</t>
  </si>
  <si>
    <t>ARRENDAMIENTO</t>
  </si>
  <si>
    <t>BIENESTAR LABORAL</t>
  </si>
  <si>
    <t>ADQUISICIÓN DE BIENES</t>
  </si>
  <si>
    <t>APOYO TERAPÉUTICO</t>
  </si>
  <si>
    <t>INSUMOS INDUSTRIALES Y HERRAMIENTAS</t>
  </si>
  <si>
    <t>PREIMPRESOS</t>
  </si>
  <si>
    <t>SOUVENIR Y PUBLICIDAD</t>
  </si>
  <si>
    <t>BOLSAS DE RESIDUOS</t>
  </si>
  <si>
    <t>ASEO GENERAL</t>
  </si>
  <si>
    <t>CAFETERÍA</t>
  </si>
  <si>
    <t>INSUMOS DE PAPELERÍA Y MISCELÁNEO</t>
  </si>
  <si>
    <t>INSUMOS PARA IMPRESIÓN</t>
  </si>
  <si>
    <t>ESTERILIZACIÓN</t>
  </si>
  <si>
    <t>TELA</t>
  </si>
  <si>
    <t>DOTACIÓN DE UNIFORMES</t>
  </si>
  <si>
    <t>LABORATORIO CLÍNICO</t>
  </si>
  <si>
    <t>SEGURIDAD Y SALUD EN EL TRABAJO</t>
  </si>
  <si>
    <t>INSUMOS MEDICO QUIRURGICOS</t>
  </si>
  <si>
    <t>SALUD ORAL</t>
  </si>
  <si>
    <t>INSUMO DE ÓPTICA</t>
  </si>
  <si>
    <t>AUDÍFONOS</t>
  </si>
  <si>
    <t>INSUMOS DE ODONTOLOGÍA</t>
  </si>
  <si>
    <t>BIOBANCO</t>
  </si>
  <si>
    <t>DURACIÓN DEL CONTRATO</t>
  </si>
  <si>
    <t>RENOVACIÓN TECNOLOGICA</t>
  </si>
  <si>
    <t xml:space="preserve">SERVICIOS PROFESIONALES </t>
  </si>
  <si>
    <t>INVESTIGACIÓN</t>
  </si>
  <si>
    <t>SERVICIOS DE MENSAJERÍA</t>
  </si>
  <si>
    <t>AYUDAS  DIAGNÓSTICAS</t>
  </si>
  <si>
    <t>DISPOSITIVOS Y MEDICAMENTOS</t>
  </si>
  <si>
    <t>REPUESTOS, ACCESORIOS E INSUMOS BIOMÉDICOS</t>
  </si>
  <si>
    <t>TIPOLOGIA CONCEPTO</t>
  </si>
  <si>
    <t>INSUMOS DE DOTACIÓN HOSPITALARIA</t>
  </si>
  <si>
    <t>HOSPITAL ALMA MÁTER DE ANTIOQUIA</t>
  </si>
  <si>
    <t>PLAN ANUAL DE COMPRAS - BIENES, SERVICIOS E INSUMOS - VIGENCIA 2023</t>
  </si>
  <si>
    <t>corporativo@almamater.hospital</t>
  </si>
  <si>
    <t>www.almamater.hospital</t>
  </si>
  <si>
    <t>(604) 604 95 95</t>
  </si>
  <si>
    <t>Hsopital Alma Máter de Antioquia</t>
  </si>
  <si>
    <t>PLANEACIÓN DE COMPRAS 2023</t>
  </si>
  <si>
    <t>CIRUGIA</t>
  </si>
  <si>
    <t>ELECTROCARDIOGRAFO</t>
  </si>
  <si>
    <t>FRESADO DE OÍDOS</t>
  </si>
  <si>
    <t>CISTO-URETERO-FIBROSCOPIO PARA ESPECILIDAD DE UROLOGIA</t>
  </si>
  <si>
    <t xml:space="preserve">URETEROSCOPIO FLEXIBLE </t>
  </si>
  <si>
    <t>CABEZAL DE CAMARA</t>
  </si>
  <si>
    <t>EJES FIBRA STRYKER</t>
  </si>
  <si>
    <t>ECOGRAFO (UNIDAD URODINAMIA)</t>
  </si>
  <si>
    <t>TRANSDUCTOR TRANSRECTAL (UNIDAD URODINAMIA)</t>
  </si>
  <si>
    <t>PISTOLA PARA BIOPSIA DE PROSTATA (UNIDAD URODINAMIA)</t>
  </si>
  <si>
    <t>TORRE DE LAPAROSCOPIA (CON SISTEMA DE CAPTACION DE IMÁGENES O UN TELEPACK) (UNIDAD URODINAMIA)</t>
  </si>
  <si>
    <t>MARCAPASOS EXTERNO</t>
  </si>
  <si>
    <t>TERMODESINFECTADORA</t>
  </si>
  <si>
    <t>ESTERILIZADOR DE VAPOR</t>
  </si>
  <si>
    <t>ELECTROCAUTERIZADOR</t>
  </si>
  <si>
    <t>MESA PARA CIRUGIA DE MANO</t>
  </si>
  <si>
    <t>LIPOSUCTOR</t>
  </si>
  <si>
    <t>FIBROBRONCOSCOPIO FLEXIBLE PEDIATRICO</t>
  </si>
  <si>
    <t>ECOGRAFO (CX CARDIO CON COMPATIBILIDAD DE SONDA TRANSESOFAGICA)</t>
  </si>
  <si>
    <t>DOPPLER TRANSCRANEAL (NEUROCX)</t>
  </si>
  <si>
    <t>MANGO DE CIELITICAS  PLASTICOS PUNTO AZUL</t>
  </si>
  <si>
    <t>FABRICACION DE DIPOSITIVOS MEDICOS (SEPARADOR  DE THOMPSON)</t>
  </si>
  <si>
    <t>MANTENIMIENTO PREVENTIVO Y CORRECTVO DE TODO EL INSTRUMENTAL QUIRURGICO</t>
  </si>
  <si>
    <t>NEUROENDOSCOPIO PARA CEREBRO Y COLUMNA</t>
  </si>
  <si>
    <t>LITOTRIPTOR ELECTRICO</t>
  </si>
  <si>
    <t>TORRE DE VIDEOLARINGOSCOPIO CON 2 VALVAS</t>
  </si>
  <si>
    <t>LASER (UROLOGIA)</t>
  </si>
  <si>
    <t>VIDEONASOLARINGOSCOPIO</t>
  </si>
  <si>
    <t>MODULOS DE MONITORIA DE GASTO CARDIACO PICO</t>
  </si>
  <si>
    <t>CONTRATO CON DIFERENTES PROVEEDORES POR CONTINGENCIA (MOTIVO REMODELACION DE LA CENTRAL DE ESTERILIZACION)</t>
  </si>
  <si>
    <t>BIOREACTOR PARA CULTIVO CELULAR</t>
  </si>
  <si>
    <t>AYUDAS DIAGNOSTICAS</t>
  </si>
  <si>
    <t>MAMOGRAFO</t>
  </si>
  <si>
    <t>LASER YAG</t>
  </si>
  <si>
    <t>FIBRONCOSCOPIO BACAF</t>
  </si>
  <si>
    <t>SERVICIOS DIAGNOSTICOS EN ELECTROFISIOLOGIA Y CIRUGIA EPILEPTICA (CECLAB)</t>
  </si>
  <si>
    <t>SERVICIOS DE MEDICINA VASCULAR ESPECIALIZADA (DIAGNOSTICO MEDICO VASCULAR)</t>
  </si>
  <si>
    <t>SERVICIOS DE MEDICINA ESPECIALIZADA EN NEUROLOGIA (NEUROCLINICA)</t>
  </si>
  <si>
    <t>SERVICIOS DE RESONANCIA-TOMOGRAFIA-ECOGRAFIA GENERALES Y OBSTETRICAS- MAMOGRAFIA- COLPOSCOPIAS-BIOPSIAS Y DRENAJES-DOOPLER-RX-ESTUDIOS ESPECIALES-INTERVENCIONISMO HEMODINAMIA VASCULAR (PRODIAGNOSTICO)</t>
  </si>
  <si>
    <t>SERVICIOS DE GASTROENTEROLOGIA ENDOSCOPICA (PROENDO)</t>
  </si>
  <si>
    <t>ALQUILER DE EQUIPO PARA REALIZACION DE ELECTROMIOGRAFIAS Y NEUROCONDUCCIONES (NEUROCLINICA)</t>
  </si>
  <si>
    <t>PROCESAMIENTOS MUESTRAS COVID19 Y OTROS ESTUDIOS DE LABORATORIO (LIME)</t>
  </si>
  <si>
    <t>SERVICIOS DE HEMODINAMIA - CARDIOLOGIA INTERVENCIONISTA - ELECTROFISIOLOGIA (SANTCI)</t>
  </si>
  <si>
    <t>DIALISIS PERITONEAL Y HEMODIALISIS (NEFROUROS)</t>
  </si>
  <si>
    <t>PROCESAMIENTO DE MUESTRAS DE LABORATORIO (UDEA)</t>
  </si>
  <si>
    <t>PROCESAMIENTO DE ESTUDIOS DE PATOLOGIA (FACULTAD DE MEDICINA UDEA)</t>
  </si>
  <si>
    <t>PROCESAMIENTO DE ESTUDIOS DE PATOLOGIA (SUESCUN)</t>
  </si>
  <si>
    <t>SERVICIOS DE UROLOGIA Y URODINAMIA (UROGINE)</t>
  </si>
  <si>
    <t>SERVICIOS DE NEUMOLOGIA Y LABORATORIO DE FUNCION PULMONAR</t>
  </si>
  <si>
    <t>SERVICIOS DE MEDICINA ESPECIALIZADA EN CARDIOLOGIA NO INVASIMA (CARDIODIAGNOSTICO)</t>
  </si>
  <si>
    <t>SERVICIOS DE MEDICINA ESPECIALIZADA EN CARDIOLOGIA NO INVASIMA Y MEDICINA ESPECIALIZADA (CEMDE)</t>
  </si>
  <si>
    <t>SERVICIOS DE GASTROENTEROLOGIA ENDOSCOPICA  Y MEDICINA ESPECIALIZADA (ESTUDIOS ENDOSCOPICOS)</t>
  </si>
  <si>
    <t>CONTABILIDAD</t>
  </si>
  <si>
    <t>REVISORIA FISCAL</t>
  </si>
  <si>
    <t>PERMITIR EL USO DE LA PLATAFORMA DE FACTURACIÓN Y COLABORACIÓN ELECTRÓNICA (PLCOLAB) EN MODO SAS (SOFTWARE COMO SERVICIO) CON TODOS LOS MÓDULOS, FUNCIONALIDADES Y COMPONENTES, TAMBIÉN SE OBLIGA A EFECTUAR LA IMPLEMENTACIÓN, CAPACITACIÓN Y ACOMPAÑAMIENTO DEL MISMO</t>
  </si>
  <si>
    <t>SUSCRIPCION ACTUALICESE</t>
  </si>
  <si>
    <t>CAPACITACIONES EN NORMATIVIDAD CONTABLE, FINANCIERA Y TRIBUTARIA</t>
  </si>
  <si>
    <t>1 MES</t>
  </si>
  <si>
    <t>CONSULTOR SALUD</t>
  </si>
  <si>
    <t>COSTOS Y PRESUPUESTOS</t>
  </si>
  <si>
    <t>TRANSPORTE TERRESTRE POR MEDIO DE VALES</t>
  </si>
  <si>
    <t>INSTALACIONES DE REDES DE GASES, PUNTOS DE RED Y TODOS LOS COMPONENTES QUE SE REQUIERAN PARA EL CORRECTO SUMINISTRO DE GASES MEDICINALES QUE SE LLEGUE A REQUERIER POR APERTURA DE NUEVOS SERVICIOS.</t>
  </si>
  <si>
    <t>CORRECTIVO A VENTILADORES MARCA HAMILTON GALILEO Y C1, ADICIONAL A ESTERILIZADORES A VAPOR BAUMER EN LA SEDE PRADO.</t>
  </si>
  <si>
    <t>2 VISITAS</t>
  </si>
  <si>
    <t>ACTUALIZACION DE SOFTWARE Y CORRECTIVO A VENTILADORES MARCA LEISTUNG.</t>
  </si>
  <si>
    <t>1 VISITA</t>
  </si>
  <si>
    <t>MANTENIMIENTO PREVENTIVO Y CORRECTIVO DE TORRES DE LAPAROSCOPIA Y TODOS SUS COMPONENTES MARCA STRYKER, ADICIONAL EQUIPOS GRISES.</t>
  </si>
  <si>
    <t>3 VISITAS</t>
  </si>
  <si>
    <t>MANTENIMIENTO PREVENTIVO Y CORRECTIVO A EQUIPOSDE DE ODONTOLOGIA.</t>
  </si>
  <si>
    <t>DISEÑO DE APLICACIONES, DESARROLLO DE SOFTWARE Y HARDWARE, HERRAMIENTAS DE INTERNET DE LAS NECESIDADES EN ENTORNO DE SALUD, CREACION DE INTERFACES DE INTEROPERABILIDAD DE EQUIPOS Y SISTEMAS DE INTEGRACION. IMPLEMENTACION DE ESTRATEGIAS Y TECNOLOGIAS DE INNOVACION EN SALUD. USO, CARACTERIZACION Y ANALISIS DE DATOS BIGDATA.</t>
  </si>
  <si>
    <t>SOPORTE Y DESARROLLO DE MODULOS ADICIONALES PARA SOFTWARE DE GESTION DE TECNOLOGIA QSYSTEM</t>
  </si>
  <si>
    <t>MANTENIMIENTO PREVENTIVO Y CORRECTIVO A LOS SIGUIENTES EQUIPOS, MICROSCOPIO QUIRÚRGICOS, LÁMPARA DE HENDIDURA, CAMPIMETRO, LASER YAG, CÁMARA ANGIOGRAFÍA RETINAL, PRUEBA DE ESFUERZO, BANDA CAMINADORA, BICICLETA RECUMBENT, ELÍPTICA, ADICIONAL EQUIPOS DE LA UNIDAD VISUAL  DE CONSULTA EXTERNA</t>
  </si>
  <si>
    <t>MANTENIMIENTO PREVENTIVO Y CORRECTIVO DE LOS EQUIPOS LASER  LISA MODELO SPHINX JR,  GENERADOR BIPOLAR KARL STORZ, LITOTRIPTOR KARL STOR, URETEROSCOPIOS KARL STORZ, VIDEOLARINGOSCOPIOS, VIDEOENDOSCOPIO FLEXIBLE, VIDEORINOFARINGOLARINGOSCOPIO, ADICIONAL EQUIPOS GRISES DE LA MARCA KARL STORZ.</t>
  </si>
  <si>
    <t>CALIFICACIÓN OPERACIONAL Y DESEMPEÑO A  EQUIPOS DE ESTERILIZACION, TERMODESINFECTADORA, ESTERILIZADOR DE PERÓXIDO DE HIDROGENO, ESTERILIZADOR DE VAPOR Y PLASMA; ADEMÁS DE LOS EQUIPOS CABINAS DE BIOSEGURIDAD, INCUBADORAS DE CO2, ESTERILIZADOR DE PEROXIDO DE HIDROGENO Y VAPOR , CONGELADOR TASA CONTROLADA.</t>
  </si>
  <si>
    <t>ESTUDIOS AMBIENTALES Y CONTROL DE CALIDAD  A LOS EQUIPOS DE IMÁGENES DIAGNOSTICAS  QUE EMITEN RADIACIONES IONIZANTES</t>
  </si>
  <si>
    <t>LICENCIAS EQUIPOS DE IMAGEN DIONIZANTES</t>
  </si>
  <si>
    <t>CALIBRACIÓN DE EQUIPOS BIOMÉDICOS, CONTRATAR MÍNIMO 3 PROVEEDORES</t>
  </si>
  <si>
    <t>MANTENIMIENTO PREVENTIVO Y CORRECTIVO DE INSTRUMENTAL Y EQUIPOS ESPECIALIZADOS DE LA MARCA AESCULAP</t>
  </si>
  <si>
    <t>REALIZAR MANTENIMIENTO PREVENTIVO Y CORRECTIVO A LAS CÁMARAS CORPÓREAS DE LA MARCA DAAVLIN DEL ÁREA DE FOTOTERAPIA SEDE PRADO.</t>
  </si>
  <si>
    <t>4 VISITAS</t>
  </si>
  <si>
    <t>MANTENIMIENTO PREVENTIVO Y CORRECTIVO  DE EQUIPOS DE FOTOTERAPIA UNA CÁMARA CORPÓREA Y DE DOS CÁMARAS PARA MANOS Y PIES,  Y EQUIPO STARLUX PALOMAR DE LA UNIDAD DE FOTOTERAPIA SEDE PRADO.</t>
  </si>
  <si>
    <t>4  VISITAS</t>
  </si>
  <si>
    <t>CALIBRACIÓN Y MANTENIMIENTO PREVENTIVO Y CORRECTIVO A EQUIPOS DE LA UNIDAD DE FONOAUDIOLOGÍA - AUDIOMETRIA DE LA  SEDE PRADO QUE INCLUYE CALIBRACIÓN GENERAL DE EQUIPOS ESPECIALIZADOS (ACTIVIDAD PARA REALIZAR EN EL LABORATORIO DE LA CIUDAD DE BOGOTÁ) , VERIFICACIÓN Y AJUSTE</t>
  </si>
  <si>
    <t>MANTENIMIENTO PREVENTIVO Y CORRECTIVO  A CABINAS DE BIOSEGURIDAD E INCUBADORAS DE CO2, DEL ÁREA DE BIOBANCO</t>
  </si>
  <si>
    <t>CALIBRACIÓN DE EQUIPOS PATRÓN, ANALIZADORES, Y SIMULADORES</t>
  </si>
  <si>
    <t>ANALIZADOR DE GASTO CARDIACO , ANALIZADOR DE TEMPERATURA , ANALIZADOR DE ENERGIA PARA ARMONICO, MEDIDOR DE OXIGENO</t>
  </si>
  <si>
    <t>1 C/U</t>
  </si>
  <si>
    <t>CORRECTIVO PARA EQUIPOS MARCA DRAGER (VENTILADORES Y MONITORES DE SIGNOS VITALES) EQUIPOS QUE SALEN DE GARANTIA POR ENTREGA DE LA GOBERNACION</t>
  </si>
  <si>
    <t>MANTENIMIENTO PREVENTIVO Y CORRECTIVO A UNIDAD DE CALENTAMIENTO DE FLUIDOS, ESTERIZADOR DE OXIDO DE ETILENO</t>
  </si>
  <si>
    <t>MANTENIMIENTO PREVENTIVO Y CORRECTIVO A EQUIPOS PARA ECOCARDIOGRAFÍA DEL ÁREA DE CARDIODIAGNOSTICO.</t>
  </si>
  <si>
    <t>MANTENIMIENTO PREVENTIVO Y CORRECTIVO A VIDEOBRONCOSCOPIO DEL AREA DE NEUMOLOGIA</t>
  </si>
  <si>
    <t>MANTENIMIENTO PREVENTIVO Y CORRECTIVO EQUIPOS ESPECIALIZADOS PARA SOPORTE VITAL EN CIRUGIA CARDIO (BOMBA EXTRACORPOREA, MAQUINA DE AFERESIS Y AUTOTRANSFUSION E INTERCAMBIADOR DE CALOR)</t>
  </si>
  <si>
    <t>MANTENIMIENTO PREVENTIVO Y CORRECTIVO A ESPIROMETROS DEL AREA DE NEUMOLOGIA Y SEDE PRADO</t>
  </si>
  <si>
    <t>MANTENIMIENTO PREVENTIVO Y CORRECTIVO A ROTEM DEL SERVICIO DE CIRUGÍA</t>
  </si>
  <si>
    <t>MANTENIMIENTO PREEVENTIVO Y CORRECTIVO, ADICIONAL CALIFICACION OPERACIONAL  DE CONGELADOR DE TASA CONTORLADA</t>
  </si>
  <si>
    <t>INTERNACIÓN</t>
  </si>
  <si>
    <t>ECOGRAFO BÁSICO (MEDICINA INTERNA) US MINDRAY Z6</t>
  </si>
  <si>
    <t>LAMPARA DE FOTOCURADO</t>
  </si>
  <si>
    <t>AMALGAMADOR</t>
  </si>
  <si>
    <t>SCALER</t>
  </si>
  <si>
    <t>CAVITRON</t>
  </si>
  <si>
    <t xml:space="preserve">ARRENDAMIENTO MIDASOFT (SUMINISTRO DE PAGINAS WEB, SERVIDORES (HOSTING), COMPUTACION EN LA NUBE (CLOUD COMPUTING) </t>
  </si>
  <si>
    <t>NOMINA ELECTRONICA DIAN MIDASOFT</t>
  </si>
  <si>
    <t>APLICATIVO DE CUADROS DE TURNO ADMTH</t>
  </si>
  <si>
    <t xml:space="preserve">SERVICIOS EXEQUIALES PARA PERSONAL VINCULADO Y BENEFICIARIOS </t>
  </si>
  <si>
    <t>ESTUDIOS DE SEGURIDAD PARA LOS PROCESOS DE SELECCIÓN</t>
  </si>
  <si>
    <t>VACUNACION OBLIGATORIA CUMPLIMIENTO LEGAL PROFESIOGRAMA</t>
  </si>
  <si>
    <t>BATERIA DE RIESGO PSICOSOCIAL    OBLIGATORIA (RESOLUCION 2404 DE 2019 )</t>
  </si>
  <si>
    <t>ELECCIONES COMITÉS CONVIVENCIA LABORAL Y COPASST.</t>
  </si>
  <si>
    <t>REALIZACIÓN DE LA AUDITORIA INTERNA AL SG -SST BAJO LOS REQUISITOS DE LA RESOLUCIÓN 0312</t>
  </si>
  <si>
    <t xml:space="preserve">EXAMENES MEDICO OCUPACIONALES OBLIGATORIOS (RESOLUCION 2346 DE 2007) </t>
  </si>
  <si>
    <t xml:space="preserve">CAMPAÑAS SEGURIDAD Y SALUD EN EL TRABAJO </t>
  </si>
  <si>
    <t>AUDITORIAS SG-SST EXTERNA - CERTIFICACIÒN ISO 45001</t>
  </si>
  <si>
    <t>LABORATORIOS COMPLEMENTARIOS OBLIGATORIOS POR PROFESIOGRAMA</t>
  </si>
  <si>
    <t>COORDINACIÓN TESORERÍA</t>
  </si>
  <si>
    <t>DIPLOMADO O CURSO EN GESTIÓN DE TESORERÍA (PAGOS, CARTERA Y RECAUDO)</t>
  </si>
  <si>
    <t xml:space="preserve">CURSO DE EXCEL AVANZADO </t>
  </si>
  <si>
    <t>GESTIÓN CARTERA ASEGURADORAS SOAT</t>
  </si>
  <si>
    <t>GESTIÓN CARTERA ERP</t>
  </si>
  <si>
    <t>GESTION DOCUMENTAL</t>
  </si>
  <si>
    <t>GESTION DE LA INFORMACION</t>
  </si>
  <si>
    <t>ALQUILER SOFTWARE ALPAHSIG</t>
  </si>
  <si>
    <t>CAPACITACIÓN EN SOFTWARE DE ANALITICA</t>
  </si>
  <si>
    <t>SERVICIOS ENLACES C&amp;W</t>
  </si>
  <si>
    <t>SERVICIOS INTERNET C&amp;W</t>
  </si>
  <si>
    <t>SERVICIOS INTERNET CLARO CONTINGENCIA</t>
  </si>
  <si>
    <t>SERVICIO DATACENTER C&amp;W</t>
  </si>
  <si>
    <t>MICROSOFT MS 365 , AZURE</t>
  </si>
  <si>
    <t xml:space="preserve">LICENCIAS ANTIVIRUS </t>
  </si>
  <si>
    <t>GOOGLE SUITE - CORREO INSTITUCIONAL</t>
  </si>
  <si>
    <t>COSTO ANUAL DEL HOSTING PÁGINA WEB</t>
  </si>
  <si>
    <t>MANTENIMIENTO PREVENTIVO EQUIPOS INFORMÁTICOS  Y REPOTENCIACIÓN</t>
  </si>
  <si>
    <t xml:space="preserve">ACTUALIZACIÓN LICENCIAS Y SOPORTE FIREWALL SEGURIDAD PERIMETRAL </t>
  </si>
  <si>
    <t>ADQUISICIÓN OTRAS LICENCIAS</t>
  </si>
  <si>
    <t>CERTIFICACIÓN NTC- ISO 27001</t>
  </si>
  <si>
    <t>PARTICIPACIÓN EN EVENTOS GHIPS</t>
  </si>
  <si>
    <t>CERTIFICACIÓN EN SQL SERVER</t>
  </si>
  <si>
    <t>CERTIFICACIÓN ITIL - VMWARE</t>
  </si>
  <si>
    <t>FIRMA DIGITAL</t>
  </si>
  <si>
    <t>VISOR IMÁGENES DIAGNÓSTICAS</t>
  </si>
  <si>
    <t xml:space="preserve">SERVICIO  WIFI </t>
  </si>
  <si>
    <t>CONSULTORIA BASE DE DATOS</t>
  </si>
  <si>
    <t>CONSULTORIA INGENIERIA DE SOFTWARE</t>
  </si>
  <si>
    <t>SERVICIOS EN LA NUBE, BIG DATA, INNOVACIÓN, CAPACITACIÓN</t>
  </si>
  <si>
    <t>RENOVACIÓN SERVIDOR</t>
  </si>
  <si>
    <t>UCI- UCE</t>
  </si>
  <si>
    <t>MARCAPASO EXTERNO BICAMERAL</t>
  </si>
  <si>
    <t xml:space="preserve">CALENTADOR DE PACIENTE </t>
  </si>
  <si>
    <t>GRUA PARA MOVILIZACION DE PACIENTES OBESOS</t>
  </si>
  <si>
    <t>ASUNTOS JUDICIALES Y ADMINISTRATIVOS</t>
  </si>
  <si>
    <t>COMPLIANCE</t>
  </si>
  <si>
    <t>DESARROLLO ORGANIZACIONAL</t>
  </si>
  <si>
    <t>ENSAYOS CLÍNICOS</t>
  </si>
  <si>
    <t>LOGISTICA Y SUMINISTROS</t>
  </si>
  <si>
    <t xml:space="preserve">165 Operarios </t>
  </si>
  <si>
    <t>INFRAESTRUCTURA Y MANTENIMIENTO</t>
  </si>
  <si>
    <t xml:space="preserve">36 SERVICIOS  </t>
  </si>
  <si>
    <t>SUMINISTRO DE INMOVILIZADORES (PIES, MANOS Y TRONCO), ESPUMA PROTECTORA AUTOADHESIVA, LAMINA ORFIT ECO, VELCRO MACHO, VELCRO HEMBRA, PARAFINA LIBRA, TANQUE DE PARAFINA, PLASTILINA, THERABAND, BALONES, MANCUERNAS ,PESA AJUSTABLES GRADUABLES DE 1 A 6  LIBRAS, JUEGO DE ELECTRODOS DE POLICARBONATO (PEQUEÑOS, MEDIANOS, GRANDES) MASAJEADORES Y TODO LO RELACIONADO A FISIOTERAPIA...ENTRE OTRO</t>
  </si>
  <si>
    <t>ADQUISICIÓN DE EQUIPOS INDUSTRIALES TALES COMO: AIRES ACONDICIONADOS, NEVERAS, COMPRESORES, TURBINA, COMPRESOR, BOMBA, VENTILADOR, INTERCAMBIADOR DE CALOR, CONDENSADOR, VAPORADOR, CALDERA, ENTRE OTROS.</t>
  </si>
  <si>
    <t>SUMINISTRO DE REPUESTOS, INSUMOS DE FERRETERÍA, MATERIAL DE CONSTRUCCIÓN, REPUESTOS DE EQUIPOS INDUSTRIALES: MUEBLES ADMINISTRATIVOS Y MUEBLES ASISTENCIALES, SISTEMAS DE BOMBEO, MOTORES Y TABLEROS ELÉCTRICOS, SISTEMAS DE AIRE ACONDICIONADO, NEVERAS Y CONGELADORES, SUMINISTRO DE MATERIALES ELÉCTRICOS Y CABLEADO ESTRUCTURADO,  SUMINISTRO DE REPUESTOS Y LA INTERVENCIÓN TÉCNICA A LOS SISTEMAS DE AGUAS RESIDUALES EN LAS CLÍNICA LEÓN XIII BLOQUE 1 Y 3 Y SEDE PRADO, SUMINISTRO DE 2 KILOS  POR MES DE  NOVA BO-462 (REGULADOR DE PH) Y SUMINISTRO  DE 15 KILOS POR MES DE NOVA F-125 (ALCALINIZANTE)  (CLÍNICA LEÓN XIII), SUMINISTRO DE ELEMENTOS DE FERRETERÍA PARA REPARAR DOTACIÓN ADMINISTRATIVA , DOTACIÓN HOSPITALARIA (PINTURA, TINER, LIJAS,  TORNILLERÍA, RIELES, HALADERAS, PARA REALIZAR MANTENIMIENTO PREVENTIVO Y CORRECTIVO A LA DOTACIÓN HOSPITALARIA, REALIZAR SUMINISTRO DE REPUESTOS PARA MANTENIMIENTO DE EQUIPOS DE PRODUCCIÓN DE ALIMENTOS DEL SERVICIO DE ALIMENTACIÓN,   UBICADO EN EL BLOQUE 1 SÓTANO ALTO DE LA SEDE LEÓN XIII, SUMINISTRO DE REPUESTOS PARA EL SISTEMA DE REDES HIDRÁULICAS E HIDROSANITARIAS, SUMINISTRO DE INSUMOS PARA EL MANTENIMIENTO PREVENTIVO Y CORRECTIVO DE LOS SISTEMAS DE GRIFERÍA Y ABASTOS (INCLUIDAS TELE DUCHAS), SUMINISTRO MATERIAL DE FERRETERÍA, PINTURA E IMPERMEABILIZANTES (CHAZOS, TORNILLERÍA, CLAVOS, EMPAQUES, MANTENIMIENTO CORRECTIVO (SUMINISTRO DE REPUESTOS) PARA ASCENSORES ETC.) COMPRA, SUMINISTRO E INSTALACIÓN DE ELEMENTOS REPUESTOS PARA DOTACIÓN HOSPITALARIA COMO: CAMAS ELÉCTRICAS, CAMAS MECÁNICAS, CAMILLAS HIDRÁULICAS, CAMILLAS MECÁNICAS,  SILLAS DE RUEDAS, REPUESTOS DE AIRES ACONDICIONADOS, FILTROS DE AIRES, HERRAMIENTAS, VIDRIOS, MATERIALES PARA CONSTRUCCIÒN, BANDAS DE CAUCHO, INSUMOS DE FERRETERÍA EN GENERAL. SUMINISTRO DE CALENTADORES (TINAS) DE AGUA PARA EL BLOQUE 1 DE LA CLÍNICA LEÓN XIII, REPUESTOS PARA AIRES ACONDICIONADOS, INSUMOS ELECTRICOS EN TODAS SUS VARIEDADES.</t>
  </si>
  <si>
    <t>SUMINISTRO DE PAPELERIA PREIMPRESA TALES COMO: FORMATOS, VENOCLISIS, ROTULOS BURETRA, CONSENTIMIENTO INFORMADO, AGENDAS, PENDONES, SEÑALETICA…ENTRE OTROS</t>
  </si>
  <si>
    <t>SUMINISTRO DE BOLSAS PARA LA DISPOSICION DE RESIDUOS.</t>
  </si>
  <si>
    <t>INSUMOS DE ASEO TALES COMO: AJAX, LIMPIDO, DETERGENTE, AXIÓN, ESCOBA, GUANTE DOMESTICO, HIPOCLORITO, ALCOHOL ISOPROPILICO,PEROXIDO, LIMPIAVIDRIOS, RECOGEDOR, CEPILLO PARA LAVAR INSTRUMENTAL, DENLANTAL PLASTICO, ROLLO SABANA, DIFUSORES LUBRICANTES, CEPILLOS LEGEND… ENTRE OTROS.</t>
  </si>
  <si>
    <t>SUMINISTRO DE INSUMOS DE CAFETERIA TALES COMO: AROMATICAS, SERVILLETAS. VASOS DESECHABLES, CAFÉ, AZUCAR, PITILLOS, ENTRE OTROS</t>
  </si>
  <si>
    <t>INSUMOS DE PAPELERIA Y MISCELANEA TALES COMO; RESMA, LAPICEROS, BORRADOR, SACAPUNTAS, MARCADORES, CLIPS, RESALTADOR…. ENTRE OTROS</t>
  </si>
  <si>
    <t xml:space="preserve">SUMINISTRO DE CARTUCHOS BRAZALETES PARA LAS IMPRESORAS DE IDENTIFICACION DE PACIENTES </t>
  </si>
  <si>
    <t>SUMINISTRO DE PAPEL HIGIENICO, TOALLA EN ROLLO, WYPALL, JABON DERMO, TOALLA EN Z, (MARCA KIMBERLY), INSUMOS DE ASEO TALES COMO: ALCOHOL ISOPROPILICO,PEROXIDO, HIPOCLORITO, ENTRE OTROS.</t>
  </si>
  <si>
    <t>SUMINISTRO DE PARTES DE EQUIPO, REPUESTOS Y ACCESORIOS BIOMEDICOS TALES COMO: SENSORES DE OXIMETRIA, VALVULAS EXHALATORIAS, BATERIAS, BOMBILLOS,BRAZALETES PARA TORNIQUETES,AGENTES ANESTÉSICOS, BOQUILLAS PARA ESPIROMETRIA, ELEVADORES DE VOLTAJE, SENSORES E INTERFACES DE 7 PINES, INFUSORES A PRESION DE 500 Y 1000, MODULOS DE AGENTES ANESTESICOS BIS, MODULOS DE RELAJACION MUSCULAR ENTRE OTROS. INSUMOS PARA EQUIPOS BIOMEDICOS TALES COMO: PAPEL PARA ELECTROS SEGÚN SU REFERENCIA, PAPEL PARA MONITOR FETAL,PAPEL PARA EL KERATOMETRO,  PAPEL PARA DESFIBRILADOR SEGÚN REFERENCIAS Y MEDIDAS, ESPECULOS DE OTOSCOPIO...ENTRE OTROS</t>
  </si>
  <si>
    <t xml:space="preserve">SUMINISTRO DE PUESTOS DE TRABAJO, SILLAS ERGONOMICAS, SILLAS INTERLOCUTORAS, ARCHIVADORES DE PISO Y DE PIE, PERCHEROS, SILLAS RECLINOMATICS, LEVANTA PANTALLAS, REPOSA PIES, MESAS PARA REUNIONES, SOFAS PARA OFICINA, ESTIBAS, DOTACIÒN MOBILIARIA EN GENERAL, ENTRE OTROS </t>
  </si>
  <si>
    <t>SUMINISTRO DE TELEVISORES, HORNOS MICROONDAS, GRECAS, SOPORTES PARA TV, VIDEO BEAN, DVD, MENAJE, TELEFONOS INALAMBRICOS, DISPENSADORES DE AGUA...ENTRE OTROS.</t>
  </si>
  <si>
    <t>CAMAS  Y CAMILLAS ELECTRICAS/HIDRAULICAS HOSPITALARIAS</t>
  </si>
  <si>
    <t>INSTRUMENTAL MEDICO QUIRÚRGICO PARA CUALQUIER ESPECIALIDAD Y TIPO DE CIRUGIA.</t>
  </si>
  <si>
    <t xml:space="preserve">EQUIPOS TICS, TALES COMO: NAS, COMPUTADORES, SCANER, PORTÁTILES, LECTOR CÓDIGO DE BARRAS, SWITCHES DE RED, UPS, IMPRESORAS, SERVIDORES, RACK, DISCOS DUROS, TODO TIPO DE REPUESTOS Y/O ACCESORIOS PARA EQUIPOS DE CÓMPUTO ESCANER E IMPRESORAS, COMO DISCOS DUROS MEMORIAS RAM, FUENTES DE PODER, BOARD, RADIOS DE COMUNICACIONES, ANTENAS Y BATERÍAS PARA RADIOS ENTRE OTROS. </t>
  </si>
  <si>
    <t>RENOVACIÓN MUEBLES DE USO HOSPITALARIO Y USO ASISTENCIAL COMO ATRILES, MESAS AUXILIARES,CARROS PORTA MONITOR, NOCHEROS HOSPITALARIOS, CARROS DE PARO, CARROS DE MEDICAMENTOS, PATOS, PISINGOS, CAMAS BARIATRICAS, GRUA PARA MOVILIZAR PACIENTE, DOTACIÒN HOSPITALARIA EN GENERAL...ENTRE OTROS</t>
  </si>
  <si>
    <t>SUMINISTRO DE TELA Y LENCERIA (GENERO 100% ALGODÓN, ANTI FLUIDO, DRILL VULCANO, ORION,RIB, MANTELES PARA EVENTOS, COBIJAS, ALMOHADAS Y TOALLAS).</t>
  </si>
  <si>
    <t>SUMINISTRO DE DOTACIÓN ADMINISTRATIVA, ASISTENCIAL,BATAS, UNIFORMES DEPORTIVOS, DOTACIÓN MANTENIMIENTO, CAMISETAS BRIGADA, CHALECOS, GORRAS, BOLSOS, SUJETADORES… ENTRE OTROS</t>
  </si>
  <si>
    <t>SUMINISTRO DE INSUMOS PARA LABORATIRIO TALES COMO: RECOLECTORES DE ORINA, PROBETAS,TUBOS DRAGUER PARA GASES MEDICINALES,  INSUMOS PARA EL TROMBOELESTÓGRAFO.</t>
  </si>
  <si>
    <t xml:space="preserve">
SUMINISTRO DE INSUMOS HOSPITALARIOS TALES COMO: COLCHONES, COLCHONETAS, PROTECTORES, COLCHONES DE AIRE ALTERNANTE, RECIPIENTES PARA RESIDUOS HOSPITALARIOS, RECIPIENTES PLÁSTICOS, CARROS DE ASEO, BALDES ESCURRIDORES, TARROS PARA LÍQUIDOS DESINFECTANTE, Y TODO LO RELACIONADO CON RECIPIENTES PLATICOS.
</t>
  </si>
  <si>
    <t>SUMINISTRO DE ELEMENTOS DE PROTECCIÓN PERSONAL TALES COMO: GAFAS, GUANTES, CASCOS, MASCARAS, CARTUCHOS, BOTAS, MANTENIMIENTO Y RECARGA DE EXTINTORES, COMPRA DE EXTINTORES, KIT DE DERRAMES, ENTRE OTROS.</t>
  </si>
  <si>
    <t>INSUMOS PARA ESTERILIZACIÓN TALES COMO:  ENVOLVEDERAS, BATAS DESECHABLES, KIT DE LAPARATOMIA, BABEROS ODONTOLOGICOS,CAPSULAS DE OXIDO DE ETILENO, DOSIS DE PEROXIDO, TEST DE BOWIE AND DICK, INDICADOR PARA TERMOLAVADORA DE ULTRASONIDO INDICADOR DE OXIDO DE ETILENO, CEPILLOS DENTALES,INTEGRON, ETIQUETAS PARA PEROXIDO DE HIDROGENO, ETIQUETAS DE VAPO, ETIQUETA DE OXIDO DE ETILENO,CINTA DE IMPRESION, INDICADORES QUIMICOS, ENTRE OTROS</t>
  </si>
  <si>
    <t>INSUMOS MEDICO QUIRURGICOS TALES COMO: GUANTES DE LATEX, VINILO Y NOTRILO, TAPABOCAS DESECHABLES, MASCARILLAS N95, ENTRE OTROS</t>
  </si>
  <si>
    <t>SUMINISTRO, RECARGA Y REMANUFACTURA DE TONNER</t>
  </si>
  <si>
    <t>SUMINISTRO DE INSUMOS ODONTOLOGICOS TALES COMO: APARATOLOGIA PROTESICA, PARCIAL, FIJA Y REMOVIBLE, PLACAS DE BRUXISMO Y DEMÁS INSUMOS NECESARIOS PARA EL TRATAMIENTO ODONTOLOGICO.</t>
  </si>
  <si>
    <t>SUMINISTRO DE MONTURAS PARA ANTEOJERIA MEDICA, LENTES DE CONTACTO, LENTES Y DEMAS PRODUCTOS NECESARIOS PARA LOS TRATAMIENTO OFTAMOLOGICOS.</t>
  </si>
  <si>
    <t>SUMINISTRO DE AUDÍFONOS RESETADOS Y/O ACCESORIOS Y SERVICIOS DE AYUDAS DIGNOSTICAS PARA AUDIOLOGIA</t>
  </si>
  <si>
    <t>SUMINISTRO DE INSUMOS DE SALUD ORAL TALES COMO: ACIDO GRABADOR EN GEL, AMALGAMA, FRESAS, LIMAS, RESINAS, ACRILICOS, ARCOS,RECIPIENTE  RECOLECTOR DE AMALGAMA, LIGADURAS, ALGINATO, AGUJAS, BRACKES, IMPLANTES, ADITAMENTOS, TORNILLOS, ENTRE OTROS….</t>
  </si>
  <si>
    <t xml:space="preserve">SUMINISTRO DE INSUMOS PARA EL BIOBANCO TALES COMO: CAJAS DE CRIOPRESERVACIÓN CAJA POR 40 UNIDADES DE CARTÓN), NITROGENO LIQUIDO,CLADO BHI,TIOGLICOLATO, L GLUTAMINA, PIPETAS SEROLOGICAS DE 5 ML (PAQUETE POR 25 UNIDADES), TUBOS DE POLIPROPILENO 15 ML CAJA X 500 UNIDADES, MEMBRANAS DE ACETATO DE CELULOSA DE POROSIDAD 0,2UM, DIAMETRO 47MM (,CAJA X 100 UNDS... ENTRE OTROS
</t>
  </si>
  <si>
    <t>EXPANSIÓN CCTV: SUMINISTRO DE EQUIPOS PARA CIRCUITO CERRADO DE TELEVISIÓN. CÁMARAS, DOMOS, JOYSTICK, PANTALLAS, ENTRE OTROS.</t>
  </si>
  <si>
    <t>MANTENIMIENTO PREVENTIVO Y CORRECTIVO DE CCTV</t>
  </si>
  <si>
    <t>ADQUISICION DE SISTEMA DE LLAMADO DE ENFERMERÍA</t>
  </si>
  <si>
    <t>CONSULTA EXTERNA</t>
  </si>
  <si>
    <t>MONITOREO AMBULATORIO DE PRESIÓN ARTERIAL (MAPA)</t>
  </si>
  <si>
    <t xml:space="preserve">ELECTROCAUTERIZADOR </t>
  </si>
  <si>
    <t xml:space="preserve">EQUIPO BIPOLAR RADIO FRECUENCIA </t>
  </si>
  <si>
    <t xml:space="preserve">FUENTE DE LUZ </t>
  </si>
  <si>
    <t>LAMPARA CUELLO DE CISNE</t>
  </si>
  <si>
    <t>ELECTROCARDIOLOGO</t>
  </si>
  <si>
    <t>FOTÓFORO O FRONTOLUZ</t>
  </si>
  <si>
    <t>MATERIAL LITERARIO DE GUÍAS PRACTICAS JURÍDICAS:
 - CÓDIGO COLECCIÓN UNIVERSITARIA
 - GUÍA PRÁCTICA PARA EL EJERCICIO DEL LITIGIO
 - GUÍA DE LA PROPIEDAD INTELECTUAL</t>
  </si>
  <si>
    <t>SERVICIO DE ELABORACIÓN DE DICTAMENES PERICIALES: PARA ACOMPAÑAR LA DEFENSA DE LA INSTITUCIÓN</t>
  </si>
  <si>
    <t>HONORARIOS ABOGADOS EXTERNOS: PARA EL APOYO EN LA DEFENSA DE LA INSTITUCIÓN</t>
  </si>
  <si>
    <t>APLICATIVO TECNOLOGICO PARA VALIDACIÓN  DE LAS CONTRAPARTES EN LISTAS NACIONALES E INTERNACIOALES VINCULANTES O NO PARA LAVADO DE ACTIVOS  Y FINANCIACÓN DEL TERRORISMO</t>
  </si>
  <si>
    <t>AUXILIAR ADMINISTRATIVA: PARA APOYAR LA IMPLEMENTACIÓN DE LAS FUNCIONES DE LA LINEA DE TRABAJO COMPLIANCE</t>
  </si>
  <si>
    <t>AUDITORÍA FORENSE: ES LA PREVENCIÓN Y DETECCIÓN DE ACTOS ILÍCITOS: FRAUDES, LAVADO DE DINERO, CORRUPCIÓN, ENTRE OTROS.</t>
  </si>
  <si>
    <t xml:space="preserve">LINEA TRANSPARENTE: EL HOSPITAL ALMA MÁTER DE ANTIOQUIA EN EL MARCO DEL CODIGO DE TRANSPARENCIA, MANUAL SARLAFT/FPADM Y DEL MANUAL SICOFS, APROBADO POR LA JUNTA DIRECTIVA, ESTABLECE EL MAYOR COMPROMISO Y ES LA CERO TOLERANCIA A ACTOS DE CORRUPCIÓN Y ES POR ESTO QUE DEBE TRABAJAR EN LA MITIGACIÓN DEL RIESGO DE ANTICORRUPCIÓN, ANTISOBORNO, ANTIFRAUDE Y ANTI LAVADO DE ACTIVOS. PARA PODER CUMPLIR  CON LO EXPUESTO, SE REQUIERE CONTAR CON LA LINEA TRANSPARENTE DE FORMA CONTINUA PARA BRINDAR A LOS GRUPOS DE INTERÉS LAS HERRAMIENTAS PARA REPORTAR HECHOS QUE VAYAN EN CONTRA DEL CODIGO Y DEL MANUAL. </t>
  </si>
  <si>
    <t>AUDITAR EXTERNA: LA IMPLEMENTACIÓN DE LA NTC ISO 37301:2021 PARA LUEGO POSTULAR AL HOSPITAL ALMA MATER AL PROCESO DE CERTIFICACIÓN</t>
  </si>
  <si>
    <t xml:space="preserve">CONSULTORIA: PARA DAR CUMPLIMIENTO A LA CIRCULAR EXTERNA 2022151000000053-5 DE 2022 SE DEBE IMPLEMENTAR UN PROGRAMA DE TRANSPARENCIA Y ETICA EMPRESARIAL, PARA CUMPLIR CON LO EXPUESTO ES NECESARIO CONTAR CON UNA CONSULTORIA EXTERNA CON CONOCIMIENTO EN EL TEMA.  </t>
  </si>
  <si>
    <t xml:space="preserve">PLATAFORMA TECNOLÓGICA QUE FACILITA LA BÚSQUEDA DE
INFORMACIÓN JURÍDICA: ESTA PLATAFORMA SE ACTUALIZA PERMANENTEMENTE Y SE ENVÍAN BOLETINES DE NOTICIAS A NUESTROS CLIENTES, TIENE ACCESO A LAS NORMAS VIGENTE, BIBLIOTECA VIRTUAL EN JURISPRUDENCIA, SENTENCIAS DE UNIFICACIÓN, DOCTRINA, COMENTARIOS, CUADROS COMPARATIVOS, CUADRO SINÓPTICOS, AYUDAS Y EJEMPLOS PRÁCTICOS, MINUTAS Y LÍNEAS JURISPRUDENCIALES, NOTICIAS DIARIAS ETC. </t>
  </si>
  <si>
    <t>PLATAFORMA PARA CONGRESO NACIONAL DE ENFERMERÍA EN CONVENIO CON LA FACULTAD DE ENFERMERÍA</t>
  </si>
  <si>
    <t>PASANTÍA Y REFERENCIACIÓN EN PRÁCTICA AVANZADAS DE ENFERMERÍA EN DIFERENTES INSTITUCIONES</t>
  </si>
  <si>
    <t>CUPOS PARA CONGRESO NACIONAL DE ENFERMERÍA</t>
  </si>
  <si>
    <t xml:space="preserve">ASESORÍA PARA DISEÑO DEL SUBSISTEMA DE GESTIÓN DE RIESGO ACTUARIAL PARA DAR CUMPLIMIENTO A LA CIRCULAR DE LA SUPERSALUD </t>
  </si>
  <si>
    <t xml:space="preserve">ASESORÍA EN ANÁLISIS DE NOTAS TÉCNICAS-RIESGO ACTUARIAL PARA DAR CUMPLIMIENTO A LA CIRCULAR DE LA SUPERSALUD </t>
  </si>
  <si>
    <t>CAMPAÑA GESTIÓN DEL RIESGO 2023 REQUERIMIENTO DEL EQUIPO DE TRANSFORMACIÓN CULTURAL</t>
  </si>
  <si>
    <t xml:space="preserve">ASESORÍA PARA DISEÑO DEL SUBSISTEMA DE GESTIÓN DE RIESGO DE LIQUIDEZ PARA DAR CUMPLIMIENTO A LA CIRCULAR DE LA SUPERSALUD </t>
  </si>
  <si>
    <t xml:space="preserve">ASESORÍA PARA DISEÑO DEL SUBSISTEMA DE GESTIÓN DE RIESGO DE CRÉDITO PARA DAR CUMPLIMIENTO A LA CIRCULAR DE LA SUPERSALUD </t>
  </si>
  <si>
    <t>CURSO LEAD CIBERSECURITY MANAGER ISO/IEC 27032  PARA APOYA EL PROGRAMA DE HOSPITAL DIGITAL DONDE LOS RIESGOS DE CIBERSEGURIDAD COBRAN MAYOR IMPORTANCIA Y NO HAY PERSONAL FORMADO</t>
  </si>
  <si>
    <t>NORMA ISO 27000 APOYO A LA IMPLEMENTACIÓN DE LA CIRCULAR DE LA SUPERSALUD</t>
  </si>
  <si>
    <t>NORMA ISO 22301 APOYO A LA IMPLEMENTACIÓN DE LA CIRCULAR DE LA SUPERSALUD</t>
  </si>
  <si>
    <t>CERTIFICACIÓN GESTIÓN DE LA CONTINUIDAD DEL NEGOCIO LA NUEVA CIRCULAR DE LA SUPERSALUD HACE ENFASIS EN GCN  PARA LO CUAL SE NECESITA CERRAR LAS BRECHAS DE CONOCIMIENTO EN EL PERSONAL</t>
  </si>
  <si>
    <t>CURSO Y CERTIFICACIÓN AUDITOR INTERNO ISO 27000. LA INSTITUCIÓN SE QUIERE CERTIFICAR EN ESTA NORMA Y NO HAY AUDITORES INTERNOS EN ESTE TEMA</t>
  </si>
  <si>
    <t>PRACTICANTES GESTIÓN DEL RIESGO</t>
  </si>
  <si>
    <t xml:space="preserve">SOFTWARE @RISK PARA LA IMPLEMENTACIÓN DEL SUBSISTEMA DE GESTIÓN DEL RIESGO DE LIQUIDEZ </t>
  </si>
  <si>
    <t>FECHA DE EJECUCIÓN: ENERO - SEPTIEMBRE 2023
RENOVACIÓN ANUAL DE LICENCIA DE AUTOMATION ANYWHERE Y AUMENTO DEL PAQUETE DE LICENCIAS.
- 12.000 USD: RENOVACIÓN
- 7.200 USD: 3 BOTS RUNNER UNATTENDED
- 3.600 USD: 2 BOT CREATOR
- 3.600 USD: 3 BOT ATTENDED
TOTAL: 51.600 USD PARA EL 2023
TRM 26 SEPTIEMBRE 2022: $4.500
TOTAL EN PESOS: $232.200.000
ESTO CONTRIBUYE AL CUMPLIMIENTO DEL OBJETIVO DE OPTIMIZACIÓN DE PROCESOS MEDIANTE LA AUTOMATIZACIÓN DE PROCESOS E INTELIGENCIA ARTIFICIAL Y TAMBIÉN RESPONDE AL PROGRAMA DE HOSPITAL INTELIGENTE, AL PROYECTO ESTRATÉGICO DE RPA, MEDIANTE LA AUTOMATIZACIÓN DE SUS PROCESOS Y LA INCORPORACIÓN DE TECNOLOGÍAS EMERGENTES.</t>
  </si>
  <si>
    <t>FECHA DE EJECUCIÓN: ENERO A FEBRERO 2023
ADQUISICIÓN DE SOFTWARE OCR (OBJECTS COGNITIVE RECOGNIZE) COMPLEMENTARIO PARA LA AUTOMATIZACIÓN CON RPA.
ESTO CONTRIBUYE AL CUMPLIMIENTO DEL OBJETIVO DE OPTIMIZACIÓN DE LOS SUBPROCESOS PRIORIZADOS MEDIANTE LA AUTOMATIZACIÓN DE PROCESOS E INTELIGENCIA ARTIFICIAL. Y TAMBIÉN RESPONDE AL PROGRAMA DE HOSPITAL DIGITAL, AL PROYECTO DE RPA, MEDIANTE LA AUTOMATIZACIÓN DE SUS PROCESOS Y LA INCORPORACIÓN DE TECNOLOGÍAS EMERGENTES.</t>
  </si>
  <si>
    <t xml:space="preserve">FECHA DE EJECUCIÓN: ENERO A DICIEMBRE 2023
CONTRATO CON EMPRESA DESARROLLADORA DE ROBOTS Y/O VINCULACIÓN DE PERSONAL RPA PARA LA IMPLEMENTACIÓN DEL CENTRO DE COMPETENCIAS DISEÑADO ACORDE AL ESQUEMA DEFINIDO (CENTALIZADO, DESCENTRALIZADO O MIXTO).
OBSERVACIÓN: EL COSTO DE LA IMPLEMENTACIÓN DEL CENTRO DE COMPETENCIAS VARÍA DE ACUERDO AL ESQUEMA DEFINIDO, PUEDE SER FÁBRICA DE ROBOTS INTERNA, LO QUE IMPLICA VINCULAR UN EQUIPO DE DESARROLLO DE ROBOTS; PUEDE SER FÁBRICA EXTERNA, LO QUE IMPLICA CONTAR CON UN PROVEEDOR QUE CREE LOS ROBOTS Y PRESTE EL SOPORTE Y MANTENIMIENTO; PUEDE SER MIXTO, LO QUE IMPLICA VINCULAR PERSONAL Y CONTAR CON UN PROVEEDOR, DEFINIENDO LOS ALCANCES DE RESPONSABILIDADES.
ESTO CONTRIBUYE AL CUMPLIMIENTO DEL OBJETIVO DE OPTIMIZACIÓN DE PROCESOS MEDIANTE LA AUTOMATIZACIÓN DE PROCESOS E INTELIGENCIA ARTIFICIAL Y TAMBIÉN RESPONDE AL PROGRAMA DE HOSPITAL INTELIGENTE, AL PROYECTO ESTRATÉGICO DE RPA, MEDIANTE LA AUTOMATIZACIÓN DE SUS PROCESOS Y LA INCORPORACIÓN DE TECNOLOGÍAS EMERGENTES.
BAJO EL SUPUESTO DE CONFORMAR EL EQUIPO DE DESARROLLO CON PERSONAL VINCULADO PARA LOS BOTS MENOS COMPLEJOS Y PERSONAL EXTERNO EXPERTO PARA LOS BOTS DE ALTA COMPLEJIDAD, SE REQUERIRÍAN:
EXTERNO
- 4 DESARROLADORES EXTERNOS (10.700.000*4)*12 MESES=513'394.000
- 2 ARQUITECTO EXTERNO (11'600.000*2)*12 MESES=278'400.000
TOTAL: $792.000.000
INTERNO
- 4 DESARROLLADORES INTERNOS (4'500.000*1,5271)*13*2= $357'341.400
- 2 ARQUITECTOS INTERNOS (6'000.000*1,5271)*13= $238'227.600
TOTAL: $595.569.000
</t>
  </si>
  <si>
    <t>DESARROLLO DE COMPETENCIAS DEL EQUIPO DE RPA VINCULADO INTERNO EN EL HOSPITAL ALMA MÁTER DE ANTIOQUIA.
ESTO CONTRIBUYE AL CUMPLIMIENTO DEL OBJETIVO DE OPTIMIZACIÓN DE PROCESOS MEDIANTE LA AUTOMATIZACIÓN DE PROCESOS E INTELIGENCIA ARTIFICIAL Y TAMBIÉN RESPONDE AL PROGRAMA DE HOSPITAL INTELIGENTE, AL PROYECTO ESTRATÉGICO DE RPA, MEDIANTE LA AUTOMATIZACIÓN DE SUS PROCESOS Y LA INCORPORACIÓN DE TECNOLOGÍAS EMERGENTES.</t>
  </si>
  <si>
    <t>1 PRACTICANTE DE INGENIERIA INDUSTRIAL Y 1 PRACTICANTE DE INGENIERÍA DE SISTEMAS PARA CADA SEMESTRE ASOCIADOS AL PROYECTO ESTRATEGICO DE RPA  Y A ARQUITECTURA EMPRESARIAL.</t>
  </si>
  <si>
    <t>ACOMPAÑAMIENTO EN LA IMPLEMENTACIÓN DE ARQUITECTURA EMPRESARIAL, YA SEA MEDIANTE REFERENCIACIÓN, FORMACIÓN ACTUALIZADA DE TOGAF O ASESORÍA CON EMPRESA CONSULTORA</t>
  </si>
  <si>
    <t>COMPRA DE LICENCIA SOFTWARE SIMULACIÓN</t>
  </si>
  <si>
    <t>RENOVACIÓN DE LICENCIA DEL SOFTWARE TABLEAU</t>
  </si>
  <si>
    <t>SUSCRIPCIÓN A LA PLATAFORMA DATACAMP PARA ACCEDER A MODELOS DE SIMULACIÓN</t>
  </si>
  <si>
    <t>CURSO DE SIMULACIÓN DE EVENTOS DISCRETOS Y DINAMICA DE SISTEMAS</t>
  </si>
  <si>
    <t>2 PRACTICANTES  POR SEMESTRE  DE INGENIERIA INDUSTRIAL ASOCIADAS AL PROYECTOS ESTRATEGICOS  Y ADICIONALMENTE COMO COMPROMISO DE RELACIÓN ENTRE LA IPS UNIVERSITARIA Y EL GRUPO DE INVESTIGACIÓN INCAS DE LA UDEA.</t>
  </si>
  <si>
    <t>ASESORIA PARA REALIZAR ANALISIS DE CAPACIDAD INSTITUCIONAL</t>
  </si>
  <si>
    <t xml:space="preserve">CONSULTORIA INTELIGRENCIA DE NEGOCIO </t>
  </si>
  <si>
    <t xml:space="preserve">DESHUMIFICADOR ARCHIVO ENSAYOS CLINICOS </t>
  </si>
  <si>
    <t xml:space="preserve">RENOVACION DE CERTIFICACIÓN INVIMA EN BUENAS PRACTICAS CLÍNICA. </t>
  </si>
  <si>
    <t xml:space="preserve">SISTEMA DE SONIDO Y VIDEO PARA TRANSMISIÓN DE REUNIONES </t>
  </si>
  <si>
    <t>CAPACITACIONES INTEGRANTES COMITÉ DE ÉTICA</t>
  </si>
  <si>
    <t>GESTION EXTERNA DE RESIDUOS PELIGROSOS DE RIESGO BIOLÓGICO</t>
  </si>
  <si>
    <t>GESTION EXTERNA DE RESIDUOS PELIGROSOS DE RIESGO QUÍMICO</t>
  </si>
  <si>
    <t>GESTION EXTERNA DE RESIDUOS DE RIESGO BIOLOGICO DE ATENCIÓN DOMICILIARIA</t>
  </si>
  <si>
    <t>GESTION EXTERNA DE RESIDUOS APROVECHABLES</t>
  </si>
  <si>
    <t xml:space="preserve">ANÁLISIS MICROBIOLÓGICO DE AGUA, SUPERFICIES Y AIRE </t>
  </si>
  <si>
    <t xml:space="preserve">CONTROL DE PLAGAS </t>
  </si>
  <si>
    <t>CONTROL DE PLAGAS CHOQUE (NEBULIZACIÓN)</t>
  </si>
  <si>
    <t>ACTIVIDADES DE GESTIÓN AMBIENTAL PARA EL DIA DEL MEDIO AMBIENTE</t>
  </si>
  <si>
    <t>MANTENIMIENTO DE ESPECIES ARBOREAS ALREDEDOR DE LA CLÍNICA LEÓN XIII</t>
  </si>
  <si>
    <t>MANTENIMIENTO TRAMPA DE GRASAS</t>
  </si>
  <si>
    <t>CURSO OPERADORES DE CALDERAS</t>
  </si>
  <si>
    <t xml:space="preserve">MANTENIMIENTO DOSIFICADOR DE CLORO </t>
  </si>
  <si>
    <t>BATERIAS PARA EL PROCESO DE SELECCIÓN POR COMPETENCIAS</t>
  </si>
  <si>
    <t>INCENTIVO ESTANDAR 104 ACREDITACION Y EFR: AUXILIO POR NACIMIENTO DE HIJO O NIETO</t>
  </si>
  <si>
    <t>INCENTIVO ESTANDAR 104 ACREDITACION Y EFR: AUXILIO OPTICO</t>
  </si>
  <si>
    <t>INCENTIVO ESTANDAR 104 ACREDITACION Y EFR: AUXILIO MATRIMONIO</t>
  </si>
  <si>
    <t>INCENTIVO ESTANDAR 104 ACREDITACION Y EFR Y LEY 1221 DE 2008: TELETRABAJO: DOTACION DE PERSONAL Y PRUEBAS TÈCNICAS</t>
  </si>
  <si>
    <t>DETALLES FLORALES PARA JUBILACIONES O FALLECIMIENTOS Y RECONOCIMIENTOS</t>
  </si>
  <si>
    <t>ACTIVIDAD DE LA FAMILIA NO 1. QUE RESPONDE A LA LEY 1857 DE 2017  ENCUENTRO DIA DEL NIÑO Y LA RECREACION</t>
  </si>
  <si>
    <t>ACTIVIDAD DE PREPARACIÒN PARA LA JUBILACION Y EL RETIRO. RESPONDE A LOS ESTANDARES DE ACREDITACION 106</t>
  </si>
  <si>
    <t>DIA DEL JUBILADO. RESPONDE A LOS ESTANDARES DE ACREDITACION 106</t>
  </si>
  <si>
    <t>CULTURA: RECONOCIMIENTO DE ALTO DESEMPEÑO (EL MEJOR DE LOS MEJORES)</t>
  </si>
  <si>
    <t>CULTURA: ENCUENTRO Y PROGRAMA DE FORMACION DE LIDERES</t>
  </si>
  <si>
    <t>INTERVENCIÓN RIESGO PSICOSOCIAL - CLIMA - CULTURA</t>
  </si>
  <si>
    <t>CELEBRACIÓN DE QUINQUENIOS</t>
  </si>
  <si>
    <t xml:space="preserve">PARTICIPACIÓN EN JUEGOS DEPORTIVOS </t>
  </si>
  <si>
    <t xml:space="preserve">APLICACIÓN DE LA ENCUESTA DE CULTURA POR VALORES BARRET VALUE </t>
  </si>
  <si>
    <t>NECESIDADES IDENTIFICADAS POR LA 3100 DE 2019 Y LA 376 DE 2022:  SE REFIERE A LA PROYECCIÓN ESTIMADA DE BRECHAS DE FORMACIÓN QUE SE REQUIERAN POR AREAS.</t>
  </si>
  <si>
    <t>REFERENCIACION CON 3 CENTROS DE SIMULACION DEL PAIS, PARA EL FORTALECIMIENTO DEL SUBPROCESO DE FORMACION Y DESARROLLO DEL TH POR MEDIO DE LA IMPLEMENTACION DEL PROYECTO DE HOSPITAL SIMULADO</t>
  </si>
  <si>
    <t>REESTRUCTURACION DE LA INDUCCION (FORMATOS, CARTILLAS, SOUVENIRS)</t>
  </si>
  <si>
    <t>SERVICIO A DEMANDA DE MENSAJERÍA ESPECIALIZADA A NIVEL LOCAL, REGIONAL Y NACIONAL PARA LA REMISIÓN DE DOCUMENTACIÓN, PAQUETERÍA, MERCANCÍA Y OTROS ELEMENTOS INSTITUCIONALES. RESPALDADO MEDIANTE GUÍA ÚNICA DE DESPACHO, SEGUIMIENTO EN LÍNEA DEL ESTADO DE ENVÍO Y EVIDENCIA DE ENTREGA EN LA GUÍA DE LA REMISIÓN</t>
  </si>
  <si>
    <t>SERVICIO DE MENSAJERÍA URBANA PARA EL HOSPITAL ALMA MÁTER EN LA CIUDAD DE MEDELLÍN Y SU ÁREA METROPOLITANA, CON DISPONIBILIDAD DE TRES (3) MENSAJEROS MOTORIZADOS DE LUNES A VIERNES EN JORNADA DE 48 HORAS SEMANALES</t>
  </si>
  <si>
    <t>SERVICIOS ARCHIVÍSTICOS  DE CUSTODIA, ALMACENAMIENTO Y CONSERVACIÓN DE DOCUMENTACIÓN BAJO CRITERIOS DE CUMPLIMIENTO DE NORMATIVIDAD COLOMBIANA DE PRESERVACIÓN DOCUMENTAL Y SERVICIOS COMPLEMENTARIOS DE DIGITALIZACIÓN, TRANSPORTE Y REMISIÓN DE DOCUMENTACIÓN  HASTA INSTALACIONES DEL HOSPITAL ALMA MÁTER O MEDIANTE CANALES ELECTRÓNICOS</t>
  </si>
  <si>
    <t>COMPRESORES VASCULARES: SE REQUIERE COMO MEDIDA PARA LA PREVENCION DE TROMBOEMBOLISMOS</t>
  </si>
  <si>
    <t>12 MESES</t>
  </si>
  <si>
    <t>COORDINACIÓN DE ENFERMERÍA</t>
  </si>
  <si>
    <t xml:space="preserve">SISTEMA EXTRACCION GASES ANESTESICOS </t>
  </si>
  <si>
    <t>BANCO DE SANGRE Y MEDICINA TRANSFUSIONAL (UDEA)</t>
  </si>
  <si>
    <t xml:space="preserve">CARACTERIZACIÓN DE VERTIMIENTOS </t>
  </si>
  <si>
    <t>CARACTERIZACIÓN DE VERTIMIENTOS</t>
  </si>
  <si>
    <t>ALQUILER DE EQUIPOS BIOMÉDICOS  EN EL HOSPITAL ALMA MATER DE ANTIOQUIA EN SUS DIFERENTES SEDES, LOS CUALES PUEDEN VARIAR EN CANTIDAD SEGÚN LA DEMANDA DE LA INSTITUCIÓN.</t>
  </si>
  <si>
    <t>MANTENIMIENTO PREVENTIVO Y CORRECTIVO A EQUIPOS DE ESTERILIZACIÓN MARCA CISA Y  VAPOR MARCA OHIO DEL HOSPITAL ALMA MATER DE ANTIOQUIA UBICADOS EN LA SEDE CLÍNICA LEÓN XIII Y SEDE PRADO</t>
  </si>
  <si>
    <t>ACTIVIDAD DE INTEGRACION DE AMOR Y AMISTAD</t>
  </si>
  <si>
    <t>ACTIVIDAD DE INTEGRACION DE NAVIDAD</t>
  </si>
  <si>
    <t>PAGO DE BONOS</t>
  </si>
  <si>
    <t xml:space="preserve">
CONTRATOS PARA LA PRESTACIÓN DEL SERVICIO DE LIMPIEZA Y DESINFECCIÓN DE LAS DIFERENTES SEDES HOSPITALARIAS Y ADMINISTRATIVAS DEL HOSPITAL ALMA MATER DE ANTIOQUIA EN LA CIUDAD DE MEDELLÍN.</t>
  </si>
  <si>
    <t>CONTRATO PARA PRESTAR EL SERVICIO DE LAVADO, CORTE, REFACCIÓN/CONFECCIÓN, PLANCHADO, DESINFECCIÓN, TRANSPORTE Y DISTRIBUCIÓN DE PRENDAS Y CORTINAS UTILIZADAS EN LA SEDES DEL HOSPITAL ALMA MATER DE ANTIOQUIA</t>
  </si>
  <si>
    <t xml:space="preserve">CONTRATO PARA LA PRESTACIÓN DEL SERVICIO DE ALIMENTACIÓN PARA PACIENTES, USUARIOS, PERSONAL ADMINISTRATIVO, ESTUDIANTES Y ATENCIÓN DE EVENTOS EN EL HOSPITAL ALMA MATER DE ANTIOQUIA EN LAS SEDES DE LA CIUDAD DE MEDELLIN. </t>
  </si>
  <si>
    <t>CONTRATOS PARA LA PRESTACIÓN DEL SERVICIO DE VIGILANCIA, SEGURIDAD DE LA PLANTA FÍSICA HOSPITALARIA Y MONITOREO PARA LAS SEDES DEL HOSPITAL ALMA MATER DE ANTIOQUIA</t>
  </si>
  <si>
    <t>CONTRATAR EL SERVICIO DE CONFECCIÓN DE BATAS, FUNDAS DE ALMOHADAS, SABANAS Y DEMÁS LENCERÍA HOSPITALARIA NECESARIA PARA LA OPERACIÓN DE LAS SEDES DEL HOSPITAL ALMA MATER DE ANTIOQUIA</t>
  </si>
  <si>
    <t>PROGRAMA DE ASEGURAMIENTO (PÓLIZAS HOSPITAL ALMA MATER DE ANTIOQUIA)</t>
  </si>
  <si>
    <t>SUMINISTRO DE SUVENIRES TALES COMO: MUFF, MALETINES, AGENDAS, TERMOS, DETALLE CUMPLEAÑOS, LONCHERAS, SOMBRILLAS, AGENDAS, LAPICEROS SUBRIMINADOS, DETALLES FECHAS ESPECIALES COMO DIA DE MADRE, DEL MEDICO, DE LA ENFERMARA (O), CUMPLEAÑOS ENTRE OTROS, PRODUCCIÓN DE PIEZAS LITOGRÁFICAS PARA LA DIVULGACIÓN DE LAS CAMPAÑAS DE COMUNICACIÓN INTERNAS Y EXTERNAS QUE SOLICITAN CADA UNA DE LAS ÁREAS Y EL RELACIONAMIENTO CON LOS GRUPOS DE INTERÉS. SE INCLUYE AGENDA, TRAJETAS DE NAVIDAD, PORTAFOLIO DE SERVICIOS Y CARPETAS INSTITUCIONALES, PRODUCCIÓN DE MATERIAL POP Y DETALLES CORPORATIVOS PARA EL RELACIONAMIENTO INSTITUCIONAL. PRODUCCIÓN DE SEÑALIZACIÓN INSTITUCIONAL, AVISOS EXTERIORES Y PIEZAS EN GRAN FORMATO PARA LA DIVULGACIÓN DE CAMPAÑAS DE COMUNICACIÓN INTERNAS Y EXTERNAS. (LONAS, ACRÍLICOS, ROMPETRÁFICOS, VINILOS, VIDRIO, ADHESIVOS, ENTRE OTROS MATERIALES DUROS)</t>
  </si>
  <si>
    <t>PUERTAS EN VIDRIO TEMPLADO Y MARCO EN METAL, VENTANA EN MARCO MATALICO Y VIDRIO, CORTINAS ENRROLLABLES, BLACK-OUT, CORTINAS VERTICALES, PELICULAS EN SAN BRASTIN, OSCURO, CLARO, NANOCERAMICA, TABLEROS EN VIDRIO, EN CORCHO, DIVISIONES EN ACRILICOS, CADENA PLASTICA PARA CORTINA, BROCHES, CORTINEROS, TUBOS METALICOS CORTINEROS, SOPORTES PARA CORTINAS.</t>
  </si>
  <si>
    <t>ADQUISICIÓN DE EQUIPOS DE BAJA COMPLEJIDAD COMO: TENSIOMETROS, FONENDOESCOPIO, BÁSCULAS, EQUIPO DE ÓRGANOS, TALLIMETROS… ENTRE OTROS.</t>
  </si>
  <si>
    <t>PRESTACIÓN DEL SERVICIO DE BPO CALLCENTER PARA EL HOSPITAL ALMA MATER DE ANTIOQUIA</t>
  </si>
  <si>
    <t>MANTENIMIENTO PREVENTIVO, CORRECTIVO Y FABRICACIÓN DE PIEZAS ADICIONALES PARA EL INSTRUMENTAL, LENTES, EQUIPOS BIOMEDICOS Y OTROS EQUIPOS ESPECIALIZADOS QUIRÚRGICOS TALES COMO ÓPTICAS, FIBROSCOPIOS, MOTORES QUIRÚRGICOS, ENTRE OTROS EQUIPOS BIOMÉDICOS DEL HOSPITAL ALMA MATER DE ANTIOQUIA.</t>
  </si>
  <si>
    <t>MANTENIMIENTO CORRECTIVOS A EQUIPOS BIOMEDICOS  DEL HOSPITAL ALMA MATER DE ANTIOQUIA POR FALLOS ENCONTRADOS EN LOS MANTENIMIENTOS PREVENTIVOS REALIZADOS POR EL PERSONAL DEL HOSPITAL ALMA MATER DE ANTIOQUIA</t>
  </si>
  <si>
    <t>TELEMETRÍA DE VARIABLES ELECTRONICAS, NEUMATICAS, ELECTRICAS, HIDRAULICAS Y AMBIENTALES Y MEDICIONES PARA BUENAS PRÁCTICAS DE MANUFACTURA, ASÍ COMO EL ALQUILER DEL SOFTWARE, DESARROLLO DE APLICATIVO Y RENOVACION Y/O DISEÑO DE DISPOSITIVOS DE MEDICION QUE SE REQUIERAN PARA LA PLATAFORMA PARA EL CORRECTO FUNCIONAMIENTO DE ESTE SISTEMA EN EL HOSPITAL ALMA MATER DE ANTIOQUIA</t>
  </si>
  <si>
    <t>MANTENIMIENTO PREVENTIVO Y CORRECTIVO  DE EQUIPOS DE IMÁGENES DIAGNOSTICAS, RAYOS-X (MÓVIL Y FIJO), ARCOS EN C Y EQUIPO DE ECOGRAFÍA EN EL HOSPITAL ALMA MATER DE ANTIOQUIA SEDES LEÓN XIII Y PRADO.</t>
  </si>
  <si>
    <t>MANTENIMIENTO PREVENTIVO Y CORRECTIVO AL EQUIPOS DE IMÁGENES DIAGNOSTICAS: MAMÓGRAFO MGU 10 A SERIE: C4532028 HOSPITAL ALMA MATER DE ANTIOQUIA</t>
  </si>
  <si>
    <t>SERVICIO DE TRANSPORTE TERRESTRE AUTOMOTOR (CAMIONETA DOBLE CABINA) PARA EL TRASLADO DE PAQUETES, CARGA, MERCANCÍA, BIENES, PASAJEROS, Y OTROS ELEMENTOS INSTITUCIONALES A NECESIDAD DEL HOSPITAL ALMA MATER DE ANTIOQUIA, EN EL ÁREA METROPOLITÁNA Y ORIENTE CERCANO</t>
  </si>
  <si>
    <t>SIERRA CORTA YESOS</t>
  </si>
  <si>
    <t>PANTALLA PARA TOMA DE AGUDEZA VISUAL</t>
  </si>
  <si>
    <t xml:space="preserve">ESTÁ SOLICITUD ESTA ASOCIADO A VARIAS ACTIVIDADES QUE SE HAN PROMOVIDO DESDE LA COORDINACIÓN DEL ÁREA, ENTRE ELLAS SE
RESALTAN LOS BONOS POR PRODUCTIVIDAD DE ACTIVIDADES DURANTE EL MES QUE BUSCAN PROMOVER LA PRODUCTIVIDAD,
CUMPLIMIENTO DE INDICADORES Y COMPETENCIA SANA AL INTERIOR DEL PERSONAL; ADEMÁS SE HAN PROMOVIDO
CAPACITACIONES Y ENTRENAMIENTOS CON PROVEEDORES EXTERNOS, DE MANERA QUE EL PERSONAL DE INGENIERÍA
BIOMÉDICA SE ENCUENTRE CAPACITADO EN LAS TECNOLOGÍAS UTILIZADAS Y A LA VANGUARDIA EN CUANTO A
CONOCIMIENTOS Y ADEMÁS, TAMBIÉN SE RESALTAN LAS ACTIVIDADES CONSTANTES DE ACOMPAÑAMIENTOS CON
PROFESIONALES PARA MITIGAR EL RIESGO PSICOSOCIAL Y PROMOVER LA SALUD MENTAL DE LOS COLABORADORES, POR
MENCIONAR ALGUNAS DE LAS ACTIVIDADES.
</t>
  </si>
  <si>
    <t>LEÓN XIII Y PRADO</t>
  </si>
  <si>
    <t>Etiquetas de columna</t>
  </si>
  <si>
    <t>Total general</t>
  </si>
  <si>
    <t>Etiquetas de fila</t>
  </si>
  <si>
    <t>Suma de VALOR ESTIMADO</t>
  </si>
  <si>
    <t>MANTENIMIENTO PISOS DE BALDOSA DE GRANO EN SEDE LEÓN XIII</t>
  </si>
  <si>
    <t>MANTENIMIENTO PREVENTIVO Y CORRECTIVO DE POZOS SÈPTICOS SEDE LEÒN XIII Y SEDE PRADO</t>
  </si>
  <si>
    <t>MANTENIMIENTO TANQUE RCI BLOQUE 3</t>
  </si>
  <si>
    <t>PULIDA DE PISOS ESCALAS Y ENCHAPE ASCENSORES EN GRANO VACIADO BLOQUE 2</t>
  </si>
  <si>
    <t>MANTENIMIENTO PREVENTIVO Y CORRECTIVO DE TECHOS CANOAS Y BAJANTES</t>
  </si>
  <si>
    <t>MANTENIMIENTO DE REDES DE GAS NATURAL</t>
  </si>
  <si>
    <t>SUMINISTRO E INSTALACIÒN DE ANTIDESLIZANTES DE LA SEDE LÈON XIII Y SEDE PRADO</t>
  </si>
  <si>
    <t>SUMINISTRO E INSTALACIÒN DE TOPECAMILLAS EN SEDE LEÒN XIII Y SEDE PRADO</t>
  </si>
  <si>
    <t>SUMINISTRO E INSTALACIÒN DE RECUBRIMIENTO DE PISOS PARA ÁREAS LIMPIAS</t>
  </si>
  <si>
    <t>RECAMBIO DE PASAMANOS EN ESCALERAS DE BLOQUE A</t>
  </si>
  <si>
    <t>MANTENIMIENTO PREVENTIVO Y CORRECTIVO DE DOMOS ACRILICOS</t>
  </si>
  <si>
    <t xml:space="preserve">MANTENIMIENTO PREVENTIVO Y CORRECTIVO DE EQUIPOS CI. TALSA DE LA SEDE LEÒN XIII </t>
  </si>
  <si>
    <t xml:space="preserve">MANTENIMIENTO PREVENTIVO Y CORRECTIVO DE EQUIPOS FAGOR DE LA SEDE LEÒN XIII </t>
  </si>
  <si>
    <t>MANTENIMIENTO PREVENTIVO Y CORRECTIVO DE LLAMADOS DE ENFERMERÌA WICALLING</t>
  </si>
  <si>
    <t>MANTENIMIENTO PREVENTIVO Y CORRECTIVO DE LLAMADOS DE ENFERMERÌA ALEAR</t>
  </si>
  <si>
    <t>MANTENIMIENTO PREVENTIVO Y CORRECTIVO DE CORTINAS PERSIANAS Y BLACKOUT</t>
  </si>
  <si>
    <t>MANTENIMIENTO PREVENTIVO Y CORRECTIVO SISTEMA TANQUE NEUTRALIZADOR DE PH</t>
  </si>
  <si>
    <t xml:space="preserve">MANTENIMIENTO CORRECTIVO ELECTRÒNICO Y ELECTROMECÀNICO A DEMANDA </t>
  </si>
  <si>
    <t>PILOTO DE SEGUIMIENTO DE ACTIVOS</t>
  </si>
  <si>
    <t>MANTENIMIENTO PREVENTIVO Y CORRECTIVO DE AIRES ACONDICIONADOS SEDE LEON XIII Y SEDE PRADO</t>
  </si>
  <si>
    <t>MANTENIMIENTO PREVENTIVO Y CORRECTIVO DE ASCENSORES SEDE LEON XIII Y SEDE PRADO</t>
  </si>
  <si>
    <t>CLASIFICACION DE AREAS Y CONTEO DE PARTICULAS DE LOS SERVICIOS CRÌTICOS DE LA SEDE LEON XIII Y SEDE PRADO</t>
  </si>
  <si>
    <t>MANTENIMIENTO PREVENTIVO Y CORRECTIVO DE LA CALDERA DE 20 BHP DE LA SEDE LEÒN XIII</t>
  </si>
  <si>
    <t>MANTENIMIENTO PREVENTIVO Y CORRECTIVO PARA EQUIPOS DE CONSERVACION Y CONGELACION DE LA SEDE LEÒN XIII Y SEDE PRADO</t>
  </si>
  <si>
    <t>ADQUISICIÓN Y REPOSICIÓN DE NEVERAS Y REFRIGERADORES</t>
  </si>
  <si>
    <t>MANTENIMIENTO DE PLANTAS ELÈCTRICAS SEDE LEÒN XIII Y SEDE PRADO</t>
  </si>
  <si>
    <t>MANTENIMIENTO DE SUBESTACIONES SEDE LEÒN XIII Y SEDE PRADO</t>
  </si>
  <si>
    <t>MANTENIMIENTO DEL SISTEMA DE APANTALLAMIENTO</t>
  </si>
  <si>
    <t>SOPORTE DE TELEFONÌA</t>
  </si>
  <si>
    <t>MANTENIMIENTO DE UPS</t>
  </si>
  <si>
    <t>DISEÑO, SUMINISTRO E INSTALACIÓN DE ILUMINACIÓN AUTOMATIZADA</t>
  </si>
  <si>
    <t>SUMINISTRO DE TABLEROS ELÉCTRICOS CON TRANFORMADOR DE AISLAMIENTO PARA QUIROFANOS</t>
  </si>
  <si>
    <t>CONSTRUCIÓN DE ALMACEN EN CAMPAMENTO</t>
  </si>
  <si>
    <t>ADECUACIÓN PARA ACTIVIDADES GRUPALES EN PRADO</t>
  </si>
  <si>
    <t>PÉRGOLA DE INGRESO EN EL SERVICIO DE URGENCIAS</t>
  </si>
  <si>
    <t>CARPA PARA INGRESO DE AMBULANCIAS EN URGENCIAS PEDIATRICAS</t>
  </si>
  <si>
    <t>RESTAURACIÓN Y MANTENIMIENTO OBRA PEDRONEL EN BLOQUE 1</t>
  </si>
  <si>
    <t>SUMINISTRO E INSTALACIÓN DE BOMBA RCI PARA PRADO B</t>
  </si>
  <si>
    <t>SUMINISTRO MANO DE OBRA PARA MANTENIMIENTO</t>
  </si>
  <si>
    <t>AYUDAS DIAGNÓSTICAS</t>
  </si>
  <si>
    <t>Columna1</t>
  </si>
  <si>
    <t>PLAN DE COMPRAS 2023 HOSPITAL ALMA MATER DE ANTIOQUIA</t>
  </si>
  <si>
    <t>PLANEACIÓN ESTRATÉGICA</t>
  </si>
  <si>
    <t>CERTIFICACIÓN RSE FENALCO SOLIDARIO 2023 -RECONOCIMIENTO AL QUE APLICARÁ LA INSTITUCIÓN COMO EMPRESA SOCIALMENTE RESPONSABLE QUE HA DESARROLLADO EN LOS ÚLTIMOS AÑOS UN MODELO DE RSE INCLUSIVO PARA TODOS SUS GRUPOS DE INTERÉS ESTRATÉGICO. LA CERTIFICACIÓN REQUIERE UN CONVENIO SUSCRITO CON FENALCO CON UN COSTO ESTIMADO EN $8.000.000 PARA EL AÑO.</t>
  </si>
  <si>
    <t>SOUVENIRES PARA LAS ACTIVIDADES CON COMUNIDAD DE LAS COMUNAS 4 Y 10, ÁREAS DE INFLUENCIA DE LA INSTITUCIÓN.</t>
  </si>
  <si>
    <t>PRODUCCIÓN DE JINGLE INSTITUCIONAL NUEVA MARCA.</t>
  </si>
  <si>
    <t>PLAN DE MEDIOS PARA POSICIONAMIENTO DE NUEVA MARCA (PAUTA PUBLICITARIA EN RADIO Y REDES SOCIALES).</t>
  </si>
  <si>
    <t>PRODUCCIÓN DE PIEZAS LITOGRÁFICAS Y EN GRAN FORMATO PARA LA DIVULGACIÓN DE LAS CAMPAÑAS DE COMUNICACIÓN INTERNAS Y EXTERNAS QUE SOLICITAN CADA UNA DE LAS ÁREAS Y EL RELACIONAMIENTO CON LOS GRUPOS DE INTERÉS.</t>
  </si>
  <si>
    <t>MATERIAL POP Y DETALLES CORPORATIVOS PARA EL RELACIONAMIENTO INSTITUCIONAL Y EL LNZAMIENTO DE LA NUEVA MARCA.</t>
  </si>
  <si>
    <t>PRODUCCIÓN DE VALLAS EXTERIORES,  SEÑALÉTICA DE LAS ÁREAS Y PROCEDIMIENTOS, ADHESIVOS Y SEÑALES REGLAMENTARIAS PARA LA SEGURIDAD DE LA INSTITUCIÓN.</t>
  </si>
  <si>
    <t>TOTEM DIGITALES PARA PUNTOS DE INFORMACIÓN.</t>
  </si>
  <si>
    <t>PARTICIPACIÓN PUBLICITARIA DEL HOSPITAL ALMA MATER DE ANTIOQUIA EN LOS EVENTOS DE CIUDAD PARA EL POSICIONAMIENTO DE LA MARCA.</t>
  </si>
  <si>
    <t xml:space="preserve">PRODUCCIÓN DE VIDEO INSTITUCIONAL PROFESIONAL </t>
  </si>
  <si>
    <t>SERVICIO FARMACEUTICO</t>
  </si>
  <si>
    <t>PRESTACIÓN DE SERVICIO PARA EL SUMINISTRO DE DISPOSITIVOS MÉDICOS, MEDICAMENTOS Y MOS CON LA EMPRESA CONTRATANTE.</t>
  </si>
  <si>
    <t>CENTROS DE IMPRESIÓN - ALQUILER DE SCANER, IMPRESORAS Y TODO LO RELACIONADO CON 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</si>
</sst>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3" formatCode="_-* #,##0.00_-;\-* #,##0.00_-;_-* &quot;-&quot;??_-;_-@_-"/>
    <numFmt numFmtId="164" formatCode="_-* #,##0\ &quot;€&quot;_-;\-* #,##0\ &quot;€&quot;_-;_-* &quot;-&quot;\ &quot;€&quot;_-;_-@_-"/>
    <numFmt numFmtId="165" formatCode="_-* #,##0.00\ _€_-;\-* #,##0.00\ _€_-;_-* &quot;-&quot;??\ _€_-;_-@_-"/>
    <numFmt numFmtId="166" formatCode="_-* #,##0\ _€_-;\-* #,##0\ _€_-;_-* &quot;-&quot;??\ _€_-;_-@_-"/>
    <numFmt numFmtId="167" formatCode="_-[$$-240A]\ * #,##0_-;\-[$$-240A]\ * #,##0_-;_-[$$-240A]\ * &quot;-&quot;??_-;_-@_-"/>
    <numFmt numFmtId="168" formatCode="_-[$$-240A]\ * #,##0_-;\-[$$-240A]\ * #,##0_-;_-[$$-240A]\ * &quot;-&quot;_-;_-@_-"/>
  </numFmts>
  <fonts count="22" x14ac:knownFonts="1">
    <font>
      <sz val="11"/>
      <color theme="1"/>
      <name val="Calibri"/>
      <family val="2"/>
      <scheme val="minor"/>
    </font>
    <font>
      <b/>
      <sz val="11"/>
      <color theme="1"/>
      <name val="Calibri"/>
      <family val="2"/>
      <scheme val="minor"/>
    </font>
    <font>
      <sz val="12"/>
      <color theme="1"/>
      <name val="Calibri"/>
      <family val="2"/>
      <scheme val="minor"/>
    </font>
    <font>
      <b/>
      <sz val="18"/>
      <color theme="1"/>
      <name val="Calibri"/>
      <family val="2"/>
      <scheme val="minor"/>
    </font>
    <font>
      <b/>
      <sz val="14"/>
      <color theme="1"/>
      <name val="Calibri"/>
      <family val="2"/>
      <scheme val="minor"/>
    </font>
    <font>
      <b/>
      <u/>
      <sz val="11"/>
      <color theme="1"/>
      <name val="Calibri"/>
      <family val="2"/>
      <scheme val="minor"/>
    </font>
    <font>
      <sz val="11"/>
      <color theme="1"/>
      <name val="Calibri"/>
      <family val="2"/>
      <scheme val="minor"/>
    </font>
    <font>
      <b/>
      <sz val="12"/>
      <color theme="1"/>
      <name val="Calibri"/>
      <family val="2"/>
      <scheme val="minor"/>
    </font>
    <font>
      <u/>
      <sz val="11"/>
      <color theme="10"/>
      <name val="Calibri"/>
      <family val="2"/>
      <scheme val="minor"/>
    </font>
    <font>
      <sz val="11"/>
      <name val="Calibri"/>
      <family val="2"/>
      <scheme val="minor"/>
    </font>
    <font>
      <sz val="10"/>
      <color theme="1"/>
      <name val="Verdana"/>
      <family val="2"/>
    </font>
    <font>
      <sz val="10"/>
      <color theme="1"/>
      <name val="Arial"/>
      <family val="2"/>
    </font>
    <font>
      <b/>
      <sz val="12"/>
      <name val="Calibri"/>
      <family val="2"/>
      <scheme val="minor"/>
    </font>
    <font>
      <b/>
      <sz val="22"/>
      <color theme="0"/>
      <name val="Calibri"/>
      <family val="2"/>
      <scheme val="minor"/>
    </font>
    <font>
      <b/>
      <sz val="9"/>
      <color indexed="81"/>
      <name val="Tahoma"/>
      <family val="2"/>
    </font>
    <font>
      <sz val="9"/>
      <color indexed="81"/>
      <name val="Tahoma"/>
      <family val="2"/>
    </font>
    <font>
      <sz val="14"/>
      <color indexed="81"/>
      <name val="Tahoma"/>
      <family val="2"/>
    </font>
    <font>
      <sz val="11"/>
      <color theme="0"/>
      <name val="Calibri"/>
      <family val="2"/>
      <scheme val="minor"/>
    </font>
    <font>
      <b/>
      <sz val="18"/>
      <color theme="0"/>
      <name val="Calibri"/>
      <family val="2"/>
      <scheme val="minor"/>
    </font>
    <font>
      <sz val="11"/>
      <color rgb="FF9C0006"/>
      <name val="Calibri"/>
      <family val="2"/>
      <scheme val="minor"/>
    </font>
    <font>
      <sz val="11"/>
      <color rgb="FF9C6500"/>
      <name val="Calibri"/>
      <family val="2"/>
      <scheme val="minor"/>
    </font>
    <font>
      <sz val="12"/>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499984740745262"/>
        <bgColor indexed="64"/>
      </patternFill>
    </fill>
    <fill>
      <patternFill patternType="solid">
        <fgColor rgb="FFFFFF00"/>
        <bgColor indexed="64"/>
      </patternFill>
    </fill>
    <fill>
      <patternFill patternType="solid">
        <fgColor theme="6" tint="0.79998168889431442"/>
        <bgColor indexed="64"/>
      </patternFill>
    </fill>
    <fill>
      <patternFill patternType="solid">
        <fgColor rgb="FF002060"/>
        <bgColor indexed="64"/>
      </patternFill>
    </fill>
    <fill>
      <patternFill patternType="solid">
        <fgColor rgb="FFFFC7CE"/>
      </patternFill>
    </fill>
    <fill>
      <patternFill patternType="solid">
        <fgColor rgb="FFFFEB9C"/>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double">
        <color indexed="64"/>
      </top>
      <bottom/>
      <diagonal/>
    </border>
    <border>
      <left style="dashed">
        <color indexed="64"/>
      </left>
      <right style="dashed">
        <color indexed="64"/>
      </right>
      <top/>
      <bottom style="dashed">
        <color indexed="64"/>
      </bottom>
      <diagonal/>
    </border>
    <border>
      <left style="thin">
        <color theme="0"/>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style="thin">
        <color theme="0"/>
      </right>
      <top style="thin">
        <color theme="0"/>
      </top>
      <bottom style="thin">
        <color theme="0"/>
      </bottom>
      <diagonal/>
    </border>
    <border>
      <left style="thin">
        <color theme="0"/>
      </left>
      <right style="medium">
        <color theme="1"/>
      </right>
      <top style="thin">
        <color theme="0"/>
      </top>
      <bottom style="thin">
        <color theme="0"/>
      </bottom>
      <diagonal/>
    </border>
    <border>
      <left style="medium">
        <color theme="1"/>
      </left>
      <right/>
      <top/>
      <bottom/>
      <diagonal/>
    </border>
    <border>
      <left/>
      <right style="medium">
        <color theme="1"/>
      </right>
      <top/>
      <bottom/>
      <diagonal/>
    </border>
    <border>
      <left style="medium">
        <color theme="1"/>
      </left>
      <right style="thin">
        <color theme="0"/>
      </right>
      <top style="thin">
        <color theme="0"/>
      </top>
      <bottom style="medium">
        <color theme="1"/>
      </bottom>
      <diagonal/>
    </border>
    <border>
      <left style="thin">
        <color theme="0"/>
      </left>
      <right style="thin">
        <color theme="0"/>
      </right>
      <top style="thin">
        <color theme="0"/>
      </top>
      <bottom style="medium">
        <color theme="1"/>
      </bottom>
      <diagonal/>
    </border>
    <border>
      <left style="thin">
        <color theme="0"/>
      </left>
      <right style="medium">
        <color theme="1"/>
      </right>
      <top style="thin">
        <color theme="0"/>
      </top>
      <bottom style="medium">
        <color theme="1"/>
      </bottom>
      <diagonal/>
    </border>
    <border>
      <left style="dashed">
        <color indexed="64"/>
      </left>
      <right style="dashed">
        <color indexed="64"/>
      </right>
      <top style="dashed">
        <color indexed="64"/>
      </top>
      <bottom style="dashed">
        <color indexed="64"/>
      </bottom>
      <diagonal/>
    </border>
    <border>
      <left style="thin">
        <color indexed="64"/>
      </left>
      <right/>
      <top style="double">
        <color indexed="64"/>
      </top>
      <bottom/>
      <diagonal/>
    </border>
  </borders>
  <cellStyleXfs count="18">
    <xf numFmtId="0" fontId="0" fillId="0" borderId="0"/>
    <xf numFmtId="165" fontId="6" fillId="0" borderId="0" applyFont="0" applyFill="0" applyBorder="0" applyAlignment="0" applyProtection="0"/>
    <xf numFmtId="0" fontId="8" fillId="0" borderId="0" applyNumberFormat="0" applyFill="0" applyBorder="0" applyAlignment="0" applyProtection="0"/>
    <xf numFmtId="49" fontId="10" fillId="0" borderId="0" applyFill="0" applyBorder="0" applyProtection="0">
      <alignment horizontal="left" vertical="center"/>
    </xf>
    <xf numFmtId="0" fontId="11"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41" fontId="6" fillId="0" borderId="0" applyFont="0" applyFill="0" applyBorder="0" applyAlignment="0" applyProtection="0"/>
    <xf numFmtId="0" fontId="19" fillId="8" borderId="0" applyNumberFormat="0" applyBorder="0" applyAlignment="0" applyProtection="0"/>
    <xf numFmtId="0" fontId="20" fillId="9" borderId="0" applyNumberFormat="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cellStyleXfs>
  <cellXfs count="162">
    <xf numFmtId="0" fontId="0" fillId="0" borderId="0" xfId="0"/>
    <xf numFmtId="0" fontId="0" fillId="0" borderId="4" xfId="0" applyBorder="1"/>
    <xf numFmtId="0" fontId="0" fillId="0" borderId="5" xfId="0" applyBorder="1"/>
    <xf numFmtId="0" fontId="1" fillId="0" borderId="4" xfId="0" applyFont="1" applyBorder="1"/>
    <xf numFmtId="0" fontId="1" fillId="0" borderId="4" xfId="0" applyFont="1" applyBorder="1" applyAlignment="1">
      <alignment horizontal="left"/>
    </xf>
    <xf numFmtId="0" fontId="1" fillId="0" borderId="0" xfId="0" applyFont="1" applyAlignment="1">
      <alignment horizontal="left"/>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wrapText="1"/>
    </xf>
    <xf numFmtId="0" fontId="1" fillId="5" borderId="10" xfId="0" applyFont="1" applyFill="1" applyBorder="1" applyAlignment="1">
      <alignment horizontal="center" vertical="center"/>
    </xf>
    <xf numFmtId="0" fontId="0" fillId="0" borderId="14" xfId="0" applyBorder="1" applyAlignment="1">
      <alignment horizontal="left" vertical="center" wrapText="1"/>
    </xf>
    <xf numFmtId="0" fontId="0" fillId="0" borderId="10" xfId="0" applyBorder="1" applyAlignment="1">
      <alignment horizontal="left"/>
    </xf>
    <xf numFmtId="0" fontId="0" fillId="0" borderId="10" xfId="0" applyBorder="1" applyAlignment="1">
      <alignment horizontal="left" vertical="center" wrapText="1"/>
    </xf>
    <xf numFmtId="0" fontId="0" fillId="0" borderId="10" xfId="0" applyBorder="1" applyAlignment="1">
      <alignment horizontal="left" vertical="center"/>
    </xf>
    <xf numFmtId="0" fontId="0" fillId="0" borderId="10" xfId="0" applyBorder="1" applyAlignment="1">
      <alignment horizontal="left" wrapText="1"/>
    </xf>
    <xf numFmtId="0" fontId="0" fillId="3" borderId="10" xfId="0" applyFill="1" applyBorder="1" applyAlignment="1">
      <alignment horizontal="left" vertical="center" wrapText="1"/>
    </xf>
    <xf numFmtId="0" fontId="0" fillId="0" borderId="10" xfId="0" applyBorder="1"/>
    <xf numFmtId="0" fontId="12" fillId="6" borderId="23" xfId="0" applyFont="1" applyFill="1" applyBorder="1" applyAlignment="1">
      <alignment horizontal="center" vertical="center"/>
    </xf>
    <xf numFmtId="0" fontId="12" fillId="6" borderId="23" xfId="0" applyFont="1" applyFill="1" applyBorder="1" applyAlignment="1">
      <alignment horizontal="center" vertical="center" wrapText="1"/>
    </xf>
    <xf numFmtId="0" fontId="2" fillId="0" borderId="0" xfId="0" applyFont="1" applyAlignment="1">
      <alignment horizontal="left" wrapText="1"/>
    </xf>
    <xf numFmtId="0" fontId="9" fillId="0" borderId="10" xfId="0" applyFont="1" applyFill="1" applyBorder="1" applyAlignment="1">
      <alignment horizontal="left" vertical="center" wrapText="1"/>
    </xf>
    <xf numFmtId="0" fontId="9" fillId="0" borderId="10" xfId="0" applyFont="1" applyFill="1" applyBorder="1" applyAlignment="1">
      <alignment horizontal="center" vertical="center"/>
    </xf>
    <xf numFmtId="0" fontId="0" fillId="0" borderId="0" xfId="0" applyFill="1"/>
    <xf numFmtId="0" fontId="2" fillId="0" borderId="0" xfId="0" applyFont="1" applyFill="1" applyAlignment="1">
      <alignment vertical="center"/>
    </xf>
    <xf numFmtId="0" fontId="9" fillId="0" borderId="10" xfId="0" applyFont="1" applyFill="1" applyBorder="1" applyAlignment="1">
      <alignment horizontal="center" vertical="center" wrapText="1"/>
    </xf>
    <xf numFmtId="49" fontId="9" fillId="0" borderId="10" xfId="3" applyFont="1" applyFill="1" applyBorder="1" applyAlignment="1" applyProtection="1">
      <alignment horizontal="center" vertical="center"/>
      <protection locked="0"/>
    </xf>
    <xf numFmtId="0" fontId="0" fillId="0" borderId="0" xfId="0"/>
    <xf numFmtId="0" fontId="0" fillId="0" borderId="0" xfId="0"/>
    <xf numFmtId="0" fontId="9" fillId="0" borderId="0" xfId="0" applyFont="1" applyFill="1"/>
    <xf numFmtId="0" fontId="17" fillId="4" borderId="25" xfId="0" applyFont="1" applyFill="1" applyBorder="1" applyAlignment="1">
      <alignment horizontal="center" vertical="center"/>
    </xf>
    <xf numFmtId="41" fontId="0" fillId="0" borderId="0" xfId="0" applyNumberFormat="1" applyBorder="1"/>
    <xf numFmtId="0" fontId="17" fillId="4" borderId="30"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32" xfId="0" applyFont="1" applyFill="1" applyBorder="1" applyAlignment="1">
      <alignment horizontal="center" vertical="center"/>
    </xf>
    <xf numFmtId="0" fontId="17" fillId="4" borderId="33" xfId="0" applyFont="1" applyFill="1" applyBorder="1" applyAlignment="1">
      <alignment horizontal="center" vertical="center"/>
    </xf>
    <xf numFmtId="0" fontId="17" fillId="4" borderId="34" xfId="0" applyFont="1" applyFill="1" applyBorder="1" applyAlignment="1">
      <alignment horizontal="center" vertical="center"/>
    </xf>
    <xf numFmtId="0" fontId="0" fillId="0" borderId="35" xfId="0" applyBorder="1" applyAlignment="1">
      <alignment horizontal="left"/>
    </xf>
    <xf numFmtId="41" fontId="0" fillId="0" borderId="36" xfId="0" applyNumberFormat="1" applyBorder="1"/>
    <xf numFmtId="0" fontId="17" fillId="4" borderId="37" xfId="0" applyFont="1" applyFill="1" applyBorder="1" applyAlignment="1">
      <alignment horizontal="left"/>
    </xf>
    <xf numFmtId="41" fontId="17" fillId="4" borderId="38" xfId="0" applyNumberFormat="1" applyFont="1" applyFill="1" applyBorder="1"/>
    <xf numFmtId="41" fontId="17" fillId="4" borderId="39" xfId="0" applyNumberFormat="1" applyFont="1" applyFill="1" applyBorder="1"/>
    <xf numFmtId="166" fontId="12" fillId="6" borderId="41" xfId="1" applyNumberFormat="1" applyFont="1" applyFill="1" applyBorder="1" applyAlignment="1">
      <alignment horizontal="center" vertical="center" wrapText="1"/>
    </xf>
    <xf numFmtId="168" fontId="9" fillId="0" borderId="11" xfId="8" applyNumberFormat="1" applyFont="1" applyFill="1" applyBorder="1" applyAlignment="1" applyProtection="1">
      <alignment horizontal="center" vertical="center"/>
      <protection locked="0"/>
    </xf>
    <xf numFmtId="41" fontId="0" fillId="0" borderId="0" xfId="0" applyNumberFormat="1"/>
    <xf numFmtId="0" fontId="0" fillId="0" borderId="0" xfId="0" applyAlignment="1">
      <alignment horizontal="left"/>
    </xf>
    <xf numFmtId="41" fontId="0" fillId="0" borderId="0" xfId="0" applyNumberFormat="1" applyFill="1" applyBorder="1"/>
    <xf numFmtId="41" fontId="0" fillId="0" borderId="0" xfId="9" applyFont="1"/>
    <xf numFmtId="9" fontId="0" fillId="0" borderId="0" xfId="17" applyFont="1" applyAlignment="1">
      <alignment horizontal="left"/>
    </xf>
    <xf numFmtId="168" fontId="9" fillId="0" borderId="11" xfId="8" applyNumberFormat="1" applyFont="1" applyFill="1" applyBorder="1" applyAlignment="1">
      <alignment horizontal="center" vertical="center"/>
    </xf>
    <xf numFmtId="0" fontId="9" fillId="0" borderId="10" xfId="0" applyFont="1" applyFill="1" applyBorder="1" applyAlignment="1">
      <alignment vertical="center"/>
    </xf>
    <xf numFmtId="0" fontId="9" fillId="0" borderId="10" xfId="0" applyFont="1" applyFill="1" applyBorder="1" applyAlignment="1">
      <alignment horizontal="left"/>
    </xf>
    <xf numFmtId="0" fontId="9" fillId="0" borderId="10" xfId="0" applyFont="1" applyFill="1" applyBorder="1" applyAlignment="1">
      <alignment horizontal="center"/>
    </xf>
    <xf numFmtId="168" fontId="9" fillId="0" borderId="11" xfId="8" applyNumberFormat="1" applyFont="1" applyFill="1" applyBorder="1" applyAlignment="1">
      <alignment horizontal="right" vertical="center"/>
    </xf>
    <xf numFmtId="0" fontId="9" fillId="0" borderId="10" xfId="0" applyFont="1" applyFill="1" applyBorder="1" applyAlignment="1">
      <alignment horizontal="left" vertical="center"/>
    </xf>
    <xf numFmtId="0" fontId="21" fillId="0" borderId="0" xfId="0" applyFont="1" applyFill="1" applyAlignment="1">
      <alignment vertical="center"/>
    </xf>
    <xf numFmtId="168" fontId="9" fillId="0" borderId="11" xfId="8" applyNumberFormat="1" applyFont="1" applyFill="1" applyBorder="1"/>
    <xf numFmtId="167" fontId="9" fillId="0" borderId="11" xfId="8" applyNumberFormat="1" applyFont="1" applyFill="1" applyBorder="1" applyAlignment="1">
      <alignment horizontal="center" vertical="center" wrapText="1"/>
    </xf>
    <xf numFmtId="0" fontId="9" fillId="0" borderId="10" xfId="0" applyFont="1" applyFill="1" applyBorder="1" applyAlignment="1">
      <alignment horizontal="left" wrapText="1"/>
    </xf>
    <xf numFmtId="0" fontId="9" fillId="0" borderId="10" xfId="10" applyFont="1" applyFill="1" applyBorder="1" applyAlignment="1">
      <alignment horizontal="center" vertical="center"/>
    </xf>
    <xf numFmtId="0" fontId="9" fillId="0" borderId="10" xfId="10" applyFont="1" applyFill="1" applyBorder="1" applyAlignment="1">
      <alignment horizontal="center" vertical="center" wrapText="1"/>
    </xf>
    <xf numFmtId="0" fontId="9" fillId="0" borderId="10" xfId="10" applyFont="1" applyFill="1" applyBorder="1" applyAlignment="1">
      <alignment horizontal="left" vertical="center" wrapText="1"/>
    </xf>
    <xf numFmtId="168" fontId="9" fillId="0" borderId="11" xfId="10" applyNumberFormat="1" applyFont="1" applyFill="1" applyBorder="1" applyAlignment="1">
      <alignment horizontal="center" vertical="center"/>
    </xf>
    <xf numFmtId="0" fontId="9" fillId="0" borderId="10" xfId="0" applyFont="1" applyFill="1" applyBorder="1" applyAlignment="1">
      <alignment vertical="center" wrapText="1"/>
    </xf>
    <xf numFmtId="0" fontId="9" fillId="0" borderId="10" xfId="0" applyFont="1" applyFill="1" applyBorder="1"/>
    <xf numFmtId="0" fontId="9" fillId="0" borderId="10" xfId="11" applyFont="1" applyFill="1" applyBorder="1" applyAlignment="1">
      <alignment horizontal="center" vertical="center"/>
    </xf>
    <xf numFmtId="0" fontId="9" fillId="0" borderId="10" xfId="11" applyFont="1" applyFill="1" applyBorder="1" applyAlignment="1">
      <alignment horizontal="center" vertical="center" wrapText="1"/>
    </xf>
    <xf numFmtId="0" fontId="9" fillId="0" borderId="10" xfId="11" applyFont="1" applyFill="1" applyBorder="1" applyAlignment="1">
      <alignment horizontal="left" vertical="center" wrapText="1"/>
    </xf>
    <xf numFmtId="168" fontId="9" fillId="0" borderId="11" xfId="11" applyNumberFormat="1" applyFont="1" applyFill="1" applyBorder="1" applyAlignment="1">
      <alignment horizontal="center" vertical="center"/>
    </xf>
    <xf numFmtId="0" fontId="21" fillId="0" borderId="10" xfId="0" applyFont="1" applyFill="1" applyBorder="1" applyAlignment="1">
      <alignment vertical="center" wrapText="1"/>
    </xf>
    <xf numFmtId="167" fontId="9" fillId="0" borderId="11" xfId="8" applyNumberFormat="1" applyFont="1" applyFill="1" applyBorder="1" applyAlignment="1">
      <alignment horizontal="center" vertical="center"/>
    </xf>
    <xf numFmtId="0" fontId="21" fillId="0" borderId="10" xfId="0" applyFont="1" applyFill="1" applyBorder="1" applyAlignment="1">
      <alignment vertical="center"/>
    </xf>
    <xf numFmtId="168" fontId="9" fillId="0" borderId="11" xfId="8" applyNumberFormat="1" applyFont="1" applyFill="1" applyBorder="1" applyAlignment="1">
      <alignment horizontal="center"/>
    </xf>
    <xf numFmtId="0" fontId="9" fillId="0" borderId="10" xfId="4" applyFont="1" applyFill="1" applyBorder="1" applyAlignment="1">
      <alignment horizontal="left"/>
    </xf>
    <xf numFmtId="0" fontId="9" fillId="0" borderId="40" xfId="11" applyFont="1" applyFill="1" applyBorder="1" applyAlignment="1">
      <alignment horizontal="center" vertical="center"/>
    </xf>
    <xf numFmtId="0" fontId="9" fillId="0" borderId="24" xfId="11" applyFont="1" applyFill="1" applyBorder="1" applyAlignment="1">
      <alignment horizontal="left" vertical="center" wrapText="1"/>
    </xf>
    <xf numFmtId="168" fontId="9" fillId="0" borderId="11" xfId="8" applyNumberFormat="1" applyFont="1" applyFill="1" applyBorder="1" applyAlignment="1">
      <alignment horizontal="center" vertical="center" wrapText="1"/>
    </xf>
    <xf numFmtId="49" fontId="9" fillId="0" borderId="10" xfId="3" applyNumberFormat="1" applyFont="1" applyFill="1" applyBorder="1" applyAlignment="1">
      <alignment horizontal="center" vertical="center"/>
    </xf>
    <xf numFmtId="14" fontId="9" fillId="0" borderId="10" xfId="0" applyNumberFormat="1" applyFont="1" applyFill="1" applyBorder="1" applyAlignment="1">
      <alignment horizontal="center" vertical="center"/>
    </xf>
    <xf numFmtId="0" fontId="9" fillId="0" borderId="24" xfId="0" applyFont="1" applyFill="1" applyBorder="1" applyAlignment="1">
      <alignment horizontal="left" vertical="top" wrapText="1"/>
    </xf>
    <xf numFmtId="0" fontId="9" fillId="0" borderId="24" xfId="0" applyFont="1" applyFill="1" applyBorder="1" applyAlignment="1">
      <alignment horizontal="left" vertical="center" wrapText="1"/>
    </xf>
    <xf numFmtId="0" fontId="9" fillId="0" borderId="14" xfId="0" applyFont="1" applyFill="1" applyBorder="1" applyAlignment="1">
      <alignment horizontal="center" vertical="center"/>
    </xf>
    <xf numFmtId="167" fontId="9" fillId="0" borderId="6" xfId="8" applyNumberFormat="1" applyFon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5" fillId="2" borderId="11" xfId="0" applyFont="1" applyFill="1" applyBorder="1" applyAlignment="1">
      <alignment horizontal="left"/>
    </xf>
    <xf numFmtId="0" fontId="5" fillId="2" borderId="12" xfId="0" applyFont="1" applyFill="1" applyBorder="1" applyAlignment="1">
      <alignment horizontal="left"/>
    </xf>
    <xf numFmtId="0" fontId="5" fillId="2" borderId="13" xfId="0" applyFont="1" applyFill="1" applyBorder="1" applyAlignment="1">
      <alignment horizontal="left"/>
    </xf>
    <xf numFmtId="0" fontId="1" fillId="0" borderId="4" xfId="0" applyFont="1" applyBorder="1" applyAlignment="1">
      <alignment horizontal="left"/>
    </xf>
    <xf numFmtId="0" fontId="1" fillId="0" borderId="0" xfId="0" applyFont="1" applyAlignment="1">
      <alignment horizontal="left"/>
    </xf>
    <xf numFmtId="0" fontId="0" fillId="0" borderId="0" xfId="0" applyAlignment="1">
      <alignment horizontal="left"/>
    </xf>
    <xf numFmtId="0" fontId="0" fillId="0" borderId="5" xfId="0" applyBorder="1" applyAlignment="1">
      <alignment horizontal="left"/>
    </xf>
    <xf numFmtId="14" fontId="0" fillId="0" borderId="0" xfId="0" applyNumberFormat="1" applyAlignment="1">
      <alignment horizontal="left"/>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1" fillId="2" borderId="4" xfId="0" applyFont="1" applyFill="1" applyBorder="1" applyAlignment="1">
      <alignment horizontal="left"/>
    </xf>
    <xf numFmtId="0" fontId="1" fillId="2" borderId="0" xfId="0" applyFont="1" applyFill="1" applyAlignment="1">
      <alignment horizontal="left"/>
    </xf>
    <xf numFmtId="0" fontId="1" fillId="2" borderId="5" xfId="0" applyFont="1" applyFill="1" applyBorder="1" applyAlignment="1">
      <alignment horizontal="left"/>
    </xf>
    <xf numFmtId="0" fontId="0" fillId="0" borderId="0" xfId="0" applyAlignment="1">
      <alignment horizontal="center" wrapText="1"/>
    </xf>
    <xf numFmtId="0" fontId="0" fillId="0" borderId="5" xfId="0" applyBorder="1" applyAlignment="1">
      <alignment horizontal="center" wrapText="1"/>
    </xf>
    <xf numFmtId="0" fontId="1" fillId="0" borderId="4" xfId="0" applyFont="1" applyBorder="1" applyAlignment="1">
      <alignment horizontal="left" vertical="center"/>
    </xf>
    <xf numFmtId="0" fontId="1" fillId="0" borderId="0" xfId="0" applyFont="1" applyAlignment="1">
      <alignment horizontal="left" vertical="center"/>
    </xf>
    <xf numFmtId="0" fontId="8" fillId="0" borderId="0" xfId="2" applyBorder="1"/>
    <xf numFmtId="0" fontId="0" fillId="0" borderId="0" xfId="0"/>
    <xf numFmtId="0" fontId="0" fillId="0" borderId="5" xfId="0" applyBorder="1"/>
    <xf numFmtId="0" fontId="9" fillId="0" borderId="0" xfId="2" applyFont="1" applyBorder="1" applyAlignment="1">
      <alignment horizontal="left"/>
    </xf>
    <xf numFmtId="0" fontId="9" fillId="0" borderId="5" xfId="2" applyFont="1" applyBorder="1" applyAlignment="1">
      <alignment horizontal="left"/>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8" fillId="0" borderId="0" xfId="2" applyBorder="1" applyAlignment="1">
      <alignment horizontal="center"/>
    </xf>
    <xf numFmtId="0" fontId="8" fillId="0" borderId="5" xfId="2" applyBorder="1" applyAlignment="1">
      <alignment horizontal="center"/>
    </xf>
    <xf numFmtId="0" fontId="8" fillId="0" borderId="0" xfId="2" applyBorder="1" applyAlignment="1">
      <alignment horizontal="left"/>
    </xf>
    <xf numFmtId="0" fontId="8" fillId="0" borderId="5" xfId="2" applyBorder="1" applyAlignment="1">
      <alignment horizontal="left"/>
    </xf>
    <xf numFmtId="0" fontId="0" fillId="0" borderId="0" xfId="0" applyAlignment="1">
      <alignment horizontal="left"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3" fillId="2" borderId="10" xfId="0" applyFont="1" applyFill="1" applyBorder="1" applyAlignment="1">
      <alignment horizontal="center" vertical="center"/>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7" xfId="0" applyBorder="1" applyAlignment="1">
      <alignment horizontal="left"/>
    </xf>
    <xf numFmtId="0" fontId="0" fillId="0" borderId="8" xfId="0" applyBorder="1" applyAlignment="1">
      <alignment horizontal="left"/>
    </xf>
    <xf numFmtId="0" fontId="5" fillId="0" borderId="9" xfId="0" applyFont="1" applyBorder="1" applyAlignment="1">
      <alignment horizontal="left"/>
    </xf>
    <xf numFmtId="0" fontId="18" fillId="7" borderId="26" xfId="0" applyFont="1" applyFill="1" applyBorder="1" applyAlignment="1">
      <alignment horizontal="center"/>
    </xf>
    <xf numFmtId="0" fontId="18" fillId="7" borderId="27" xfId="0" applyFont="1" applyFill="1" applyBorder="1" applyAlignment="1">
      <alignment horizontal="center"/>
    </xf>
    <xf numFmtId="0" fontId="18" fillId="7" borderId="28" xfId="0" applyFont="1" applyFill="1" applyBorder="1" applyAlignment="1">
      <alignment horizontal="center"/>
    </xf>
    <xf numFmtId="0" fontId="18" fillId="7" borderId="29" xfId="0" applyFont="1" applyFill="1" applyBorder="1" applyAlignment="1">
      <alignment horizontal="center"/>
    </xf>
    <xf numFmtId="0" fontId="13" fillId="4" borderId="16"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20"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22" xfId="0" applyFont="1" applyFill="1" applyBorder="1" applyAlignment="1">
      <alignment horizontal="center" vertical="center" wrapText="1"/>
    </xf>
  </cellXfs>
  <cellStyles count="18">
    <cellStyle name="BodyStyle" xfId="3"/>
    <cellStyle name="Hipervínculo" xfId="2" builtinId="8"/>
    <cellStyle name="Incorrecto" xfId="10" builtinId="27"/>
    <cellStyle name="Millares" xfId="1" builtinId="3"/>
    <cellStyle name="Millares [0]" xfId="9" builtinId="6"/>
    <cellStyle name="Millares [0] 2" xfId="13"/>
    <cellStyle name="Millares 2" xfId="5"/>
    <cellStyle name="Millares 3" xfId="6"/>
    <cellStyle name="Millares 4" xfId="7"/>
    <cellStyle name="Millares 5" xfId="12"/>
    <cellStyle name="Millares 6" xfId="15"/>
    <cellStyle name="Millares 7" xfId="14"/>
    <cellStyle name="Millares 8" xfId="16"/>
    <cellStyle name="Moneda [0]" xfId="8" builtinId="7"/>
    <cellStyle name="Neutral" xfId="11" builtinId="28"/>
    <cellStyle name="Normal" xfId="0" builtinId="0"/>
    <cellStyle name="Normal 2" xfId="4"/>
    <cellStyle name="Porcentaje" xfId="17" builtinId="5"/>
  </cellStyles>
  <dxfs count="54">
    <dxf>
      <border>
        <left style="medium">
          <color theme="1"/>
        </left>
        <right style="medium">
          <color theme="1"/>
        </right>
        <top style="medium">
          <color theme="1"/>
        </top>
        <bottom style="medium">
          <color theme="1"/>
        </bottom>
      </border>
    </dxf>
    <dxf>
      <border>
        <left style="medium">
          <color theme="0"/>
        </left>
        <right style="medium">
          <color theme="0"/>
        </right>
        <top style="medium">
          <color theme="0"/>
        </top>
        <bottom style="medium">
          <color theme="0"/>
        </bottom>
      </border>
    </dxf>
    <dxf>
      <fill>
        <patternFill>
          <bgColor theme="8" tint="-0.499984740745262"/>
        </patternFill>
      </fill>
    </dxf>
    <dxf>
      <fill>
        <patternFill>
          <bgColor theme="8" tint="-0.499984740745262"/>
        </patternFill>
      </fill>
    </dxf>
    <dxf>
      <fill>
        <patternFill>
          <bgColor theme="8" tint="-0.499984740745262"/>
        </patternFill>
      </fill>
    </dxf>
    <dxf>
      <fill>
        <patternFill>
          <bgColor theme="8" tint="-0.499984740745262"/>
        </patternFill>
      </fill>
    </dxf>
    <dxf>
      <fill>
        <patternFill>
          <bgColor theme="8" tint="-0.499984740745262"/>
        </patternFill>
      </fill>
    </dxf>
    <dxf>
      <fill>
        <patternFill>
          <bgColor theme="8" tint="-0.499984740745262"/>
        </patternFill>
      </fill>
    </dxf>
    <dxf>
      <fill>
        <patternFill>
          <bgColor theme="8" tint="-0.499984740745262"/>
        </patternFill>
      </fill>
    </dxf>
    <dxf>
      <fill>
        <patternFill>
          <bgColor theme="8" tint="-0.499984740745262"/>
        </patternFill>
      </fill>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font>
        <color theme="0"/>
      </font>
    </dxf>
    <dxf>
      <font>
        <color theme="0"/>
      </font>
    </dxf>
    <dxf>
      <fill>
        <patternFill>
          <bgColor theme="8" tint="-0.249977111117893"/>
        </patternFill>
      </fill>
    </dxf>
    <dxf>
      <fill>
        <patternFill>
          <bgColor theme="8" tint="-0.249977111117893"/>
        </patternFill>
      </fill>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font>
        <color theme="0"/>
      </font>
    </dxf>
    <dxf>
      <font>
        <color theme="0"/>
      </font>
    </dxf>
    <dxf>
      <font>
        <color theme="0"/>
      </font>
    </dxf>
    <dxf>
      <font>
        <color theme="0"/>
      </font>
    </dxf>
    <dxf>
      <font>
        <color theme="0"/>
      </font>
    </dxf>
    <dxf>
      <font>
        <color theme="0"/>
      </font>
    </dxf>
    <dxf>
      <fill>
        <patternFill>
          <bgColor theme="8" tint="-0.249977111117893"/>
        </patternFill>
      </fill>
    </dxf>
    <dxf>
      <fill>
        <patternFill>
          <bgColor theme="8" tint="-0.249977111117893"/>
        </patternFill>
      </fill>
    </dxf>
    <dxf>
      <fill>
        <patternFill>
          <bgColor theme="8" tint="-0.249977111117893"/>
        </patternFill>
      </fill>
    </dxf>
    <dxf>
      <fill>
        <patternFill>
          <bgColor theme="8" tint="-0.249977111117893"/>
        </patternFill>
      </fill>
    </dxf>
    <dxf>
      <fill>
        <patternFill>
          <bgColor theme="8" tint="-0.249977111117893"/>
        </patternFill>
      </fill>
    </dxf>
    <dxf>
      <fill>
        <patternFill>
          <bgColor theme="8" tint="-0.249977111117893"/>
        </patternFill>
      </fill>
    </dxf>
    <dxf>
      <fill>
        <patternFill>
          <bgColor rgb="FF32B8B8"/>
        </patternFill>
      </fill>
    </dxf>
    <dxf>
      <fill>
        <patternFill>
          <bgColor rgb="FF20BEBA"/>
        </patternFill>
      </fill>
    </dxf>
    <dxf>
      <fill>
        <patternFill patternType="solid">
          <bgColor rgb="FF91EBE7"/>
        </patternFill>
      </fill>
    </dxf>
    <dxf>
      <fill>
        <patternFill patternType="solid">
          <bgColor rgb="FF91EBE7"/>
        </patternFill>
      </fill>
    </dxf>
    <dxf>
      <fill>
        <patternFill patternType="solid">
          <bgColor rgb="FF91EBE7"/>
        </patternFill>
      </fill>
    </dxf>
    <dxf>
      <fill>
        <patternFill patternType="solid">
          <bgColor rgb="FF91EBE7"/>
        </patternFill>
      </fill>
    </dxf>
    <dxf>
      <fill>
        <patternFill patternType="solid">
          <bgColor rgb="FF91EBE7"/>
        </patternFill>
      </fill>
    </dxf>
    <dxf>
      <fill>
        <patternFill patternType="solid">
          <bgColor rgb="FF91EBE7"/>
        </patternFill>
      </fill>
    </dxf>
    <dxf>
      <fill>
        <patternFill patternType="solid">
          <bgColor rgb="FF91EBE7"/>
        </patternFill>
      </fill>
    </dxf>
    <dxf>
      <fill>
        <patternFill patternType="solid">
          <bgColor rgb="FF91EBE7"/>
        </patternFill>
      </fill>
    </dxf>
    <dxf>
      <numFmt numFmtId="33" formatCode="_-* #,##0_-;\-* #,##0_-;_-* &quot;-&quot;_-;_-@_-"/>
    </dxf>
  </dxfs>
  <tableStyles count="0" defaultTableStyle="TableStyleMedium2" defaultPivotStyle="PivotStyleLight16"/>
  <colors>
    <mruColors>
      <color rgb="FF66FFFF"/>
      <color rgb="FF32B8B8"/>
      <color rgb="FF6FDFDF"/>
      <color rgb="FF20BEBA"/>
      <color rgb="FF91EB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654843</xdr:colOff>
      <xdr:row>9</xdr:row>
      <xdr:rowOff>317500</xdr:rowOff>
    </xdr:from>
    <xdr:to>
      <xdr:col>9</xdr:col>
      <xdr:colOff>41671</xdr:colOff>
      <xdr:row>9</xdr:row>
      <xdr:rowOff>2041525</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3515" y="4177109"/>
          <a:ext cx="5667375" cy="1724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304800</xdr:colOff>
      <xdr:row>3</xdr:row>
      <xdr:rowOff>114300</xdr:rowOff>
    </xdr:to>
    <xdr:sp macro="" textlink="">
      <xdr:nvSpPr>
        <xdr:cNvPr id="1025" name="AutoShape 1" descr="Resultado de imagen para LOGO IPS UNIVERSITARIA">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762000" y="3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38100</xdr:colOff>
      <xdr:row>4</xdr:row>
      <xdr:rowOff>0</xdr:rowOff>
    </xdr:from>
    <xdr:to>
      <xdr:col>1</xdr:col>
      <xdr:colOff>342900</xdr:colOff>
      <xdr:row>5</xdr:row>
      <xdr:rowOff>19050</xdr:rowOff>
    </xdr:to>
    <xdr:sp macro="" textlink="">
      <xdr:nvSpPr>
        <xdr:cNvPr id="1026" name="AutoShape 2" descr="Resultado de imagen para LOGO IPS UNIVERSITARIA">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962025" y="762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47625</xdr:rowOff>
    </xdr:to>
    <xdr:sp macro="" textlink="">
      <xdr:nvSpPr>
        <xdr:cNvPr id="1027" name="AutoShape 3" descr="Resultado de imagen para LOGO IPS UNIVERSITARIA">
          <a:extLst>
            <a:ext uri="{FF2B5EF4-FFF2-40B4-BE49-F238E27FC236}">
              <a16:creationId xmlns:a16="http://schemas.microsoft.com/office/drawing/2014/main" id="{00000000-0008-0000-0100-000003040000}"/>
            </a:ext>
          </a:extLst>
        </xdr:cNvPr>
        <xdr:cNvSpPr>
          <a:spLocks noChangeAspect="1" noChangeArrowheads="1"/>
        </xdr:cNvSpPr>
      </xdr:nvSpPr>
      <xdr:spPr bwMode="auto">
        <a:xfrm>
          <a:off x="2286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47625</xdr:rowOff>
    </xdr:to>
    <xdr:sp macro="" textlink="">
      <xdr:nvSpPr>
        <xdr:cNvPr id="1028" name="AutoShape 4" descr="Resultado de imagen para LOGO IPS UNIVERSITARIA">
          <a:extLst>
            <a:ext uri="{FF2B5EF4-FFF2-40B4-BE49-F238E27FC236}">
              <a16:creationId xmlns:a16="http://schemas.microsoft.com/office/drawing/2014/main" id="{00000000-0008-0000-0100-000004040000}"/>
            </a:ext>
          </a:extLst>
        </xdr:cNvPr>
        <xdr:cNvSpPr>
          <a:spLocks noChangeAspect="1" noChangeArrowheads="1"/>
        </xdr:cNvSpPr>
      </xdr:nvSpPr>
      <xdr:spPr bwMode="auto">
        <a:xfrm>
          <a:off x="2286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114299</xdr:colOff>
      <xdr:row>20</xdr:row>
      <xdr:rowOff>90377</xdr:rowOff>
    </xdr:from>
    <xdr:to>
      <xdr:col>12</xdr:col>
      <xdr:colOff>7392</xdr:colOff>
      <xdr:row>20</xdr:row>
      <xdr:rowOff>2145561</xdr:rowOff>
    </xdr:to>
    <xdr:pic>
      <xdr:nvPicPr>
        <xdr:cNvPr id="7" name="Imagen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159" y="13035517"/>
          <a:ext cx="7778907" cy="2055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ennis.rodriguezo\Downloads\PLAN%20DE%20COMPRAS%202020%20REFERENCIA%20Y%20CONTRARREFERENC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5.11.34\Backup%20Compras%201\1%20SANTIAGO%20VALENCIA%20COORDINADOR%20DE%20COMPRAS\8.%20MONICA\DOCUMENTOS%20FINALES\PLAN%20DE%20COMPRAS\2023\Recopilaci&#243;n%20Plan%20de%20Compras\Biobanc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OHANA.RUIZR\Downloads\FORMATO%20PLAN%20DE%20COMPRAS%202023_PLANEACI&#65533;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OHANA.RUIZR\Downloads\FORMATO%20PLAN%20DE%20COMPRAS%202023_V1%20Comunica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Hoja1"/>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SPITAL ALMA MÁTER DE ANTIOQUI"/>
      <sheetName val="INSTRUCTIVO"/>
      <sheetName val="DATA - PLAN DE COMPRAS 2023"/>
      <sheetName val="Hoja1"/>
      <sheetName val="Hoja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SPITAL ALMA MÁTER DE ANTIOQUI"/>
      <sheetName val="INSTRUCTIVO"/>
      <sheetName val="DATA - PLAN DE COMPRAS 2023"/>
      <sheetName val="Hoja1"/>
      <sheetName val="Hoja2"/>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SPITAL ALMA MÁTER DE ANTIOQUI"/>
      <sheetName val="INSTRUCTIVO"/>
      <sheetName val="DATA - PLAN DE COMPRAS 2023"/>
      <sheetName val="Hoja1"/>
      <sheetName val="Hoja2"/>
    </sheetNames>
    <sheetDataSet>
      <sheetData sheetId="0"/>
      <sheetData sheetId="1"/>
      <sheetData sheetId="2"/>
      <sheetData sheetId="3"/>
      <sheetData sheetId="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ANTIAGO VALENCIA JIMENEZ" refreshedDate="44911.662621412041" createdVersion="6" refreshedVersion="6" minRefreshableVersion="3" recordCount="330">
  <cacheSource type="worksheet">
    <worksheetSource ref="A9:J339" sheet="DATA - PLAN DE COMPRAS 2023"/>
  </cacheSource>
  <cacheFields count="10">
    <cacheField name="SEDE" numFmtId="0">
      <sharedItems count="3">
        <s v="LEÓN XIII"/>
        <s v="LEÓN XIII Y PRADO"/>
        <s v="PRADO"/>
      </sharedItems>
    </cacheField>
    <cacheField name="AREA SOLICITANTE" numFmtId="0">
      <sharedItems/>
    </cacheField>
    <cacheField name="GERENCIA Y/O DIRECCIÓN" numFmtId="0">
      <sharedItems/>
    </cacheField>
    <cacheField name="TIPO ADQUISICIÓN" numFmtId="0">
      <sharedItems count="3">
        <s v="BIENES "/>
        <s v="SERVICIOS"/>
        <s v="INSUMOS"/>
      </sharedItems>
    </cacheField>
    <cacheField name="GRUPOS" numFmtId="0">
      <sharedItems count="11">
        <s v="INGENIERÍA BIOMÉDICA"/>
        <s v="LOGÍSTICA Y SUMINISTROS"/>
        <s v="AYUDAS DIAGNÓSTICAS"/>
        <s v="COMUNICACIONES"/>
        <s v="TALENTO HUMANO"/>
        <s v="TECNOLOGÍA DE INFORMACIÓN Y COMUNICACIÓN"/>
        <s v="GESTIÓN DEL CONOCIMIENTO"/>
        <s v="INFRAESTRUCTURA  Y MANTENIMIENTO"/>
        <s v="GESTIÓN AMBIENTAL"/>
        <s v="GESTIÓN DOCUMENTAL"/>
        <s v="SERVICIO FARMACEUTICO"/>
      </sharedItems>
    </cacheField>
    <cacheField name="CONCEPTO" numFmtId="0">
      <sharedItems count="33">
        <s v="ADQUISICIÓN DE BIENES"/>
        <s v="SERVICIOS"/>
        <s v="SERVICIOS PROFESIONALES "/>
        <s v="ADQUISICIÓN SOFTWARE"/>
        <s v="BIENESTAR LABORAL"/>
        <s v="INVESTIGACIÓN"/>
        <s v="CONVENIOS GRUPOS DE INVESTIGACIÓN"/>
        <s v="MANTENIMIENTO PREVENTIVO Y CORRECTIVO DE EQUIPOS"/>
        <s v="ARRENDAMIENTO"/>
        <s v="SOUVENIR Y PUBLICIDAD"/>
        <s v="SERVICIOS DE MENSAJERÍA"/>
        <s v="APOYO TERAPÉUTICO"/>
        <s v="INSUMOS INDUSTRIALES Y HERRAMIENTAS"/>
        <s v="PREIMPRESOS"/>
        <s v="BOLSAS DE RESIDUOS"/>
        <s v="ASEO GENERAL"/>
        <s v="CAFETERÍA"/>
        <s v="INSUMOS DE PAPELERÍA Y MISCELÁNEO"/>
        <s v="INSUMOS PARA IMPRESIÓN"/>
        <s v="REPUESTOS, ACCESORIOS E INSUMOS BIOMÉDICOS"/>
        <s v="ESTERILIZACIÓN"/>
        <s v="TELA"/>
        <s v="DOTACIÓN DE UNIFORMES"/>
        <s v="LABORATORIO CLÍNICO"/>
        <s v="INSUMOS DE DOTACIÓN HOSPITALARIA"/>
        <s v="SEGURIDAD Y SALUD EN EL TRABAJO"/>
        <s v="INSUMOS MEDICO QUIRURGICOS"/>
        <s v="SALUD ORAL"/>
        <s v="INSUMO DE ÓPTICA"/>
        <s v="AUDÍFONOS"/>
        <s v="INSUMOS DE ODONTOLOGÍA"/>
        <s v="BIOBANCO"/>
        <s v="ADQUISICIONDE BIENES Y SUMINISTROS" u="1"/>
      </sharedItems>
    </cacheField>
    <cacheField name="DESCRIPCIÓN - NECESIDAD" numFmtId="0">
      <sharedItems longText="1"/>
    </cacheField>
    <cacheField name="CANTIDAD" numFmtId="0">
      <sharedItems containsMixedTypes="1" containsNumber="1" containsInteger="1" minValue="1" maxValue="5143"/>
    </cacheField>
    <cacheField name="DURACIÓN DEL CONTRATO" numFmtId="0">
      <sharedItems/>
    </cacheField>
    <cacheField name="VALOR ESTIMADO" numFmtId="0">
      <sharedItems containsSemiMixedTypes="0" containsString="0" containsNumber="1" minValue="86400" maxValue="96000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30">
  <r>
    <x v="0"/>
    <s v="CIRUGIA"/>
    <s v="DIRECCIÓN DE SALUD"/>
    <x v="0"/>
    <x v="0"/>
    <x v="0"/>
    <s v="ECOGRAFO (CX CARDIO CON COMPATIBILIDAD DE SONDA TRANSESOFAGICA)"/>
    <n v="1"/>
    <s v="6 MESES"/>
    <n v="92677200"/>
  </r>
  <r>
    <x v="0"/>
    <s v="CIRUGIA"/>
    <s v="DIRECCIÓN DE SALUD"/>
    <x v="0"/>
    <x v="0"/>
    <x v="0"/>
    <s v="ELECTROCARDIOGRAFO"/>
    <n v="1"/>
    <s v="6 MESES"/>
    <n v="11013200"/>
  </r>
  <r>
    <x v="0"/>
    <s v="CIRUGIA"/>
    <s v="DIRECCIÓN DE SALUD"/>
    <x v="0"/>
    <x v="0"/>
    <x v="0"/>
    <s v="ELECTROCAUTERIZADOR"/>
    <n v="3"/>
    <s v="6 MESES"/>
    <n v="15000000"/>
  </r>
  <r>
    <x v="0"/>
    <s v="CIRUGIA"/>
    <s v="DIRECCIÓN DE SALUD"/>
    <x v="0"/>
    <x v="0"/>
    <x v="0"/>
    <s v="LASER (UROLOGIA)"/>
    <n v="1"/>
    <s v="6 MESES"/>
    <n v="2327586"/>
  </r>
  <r>
    <x v="0"/>
    <s v="CIRUGIA"/>
    <s v="DIRECCIÓN DE SALUD"/>
    <x v="0"/>
    <x v="0"/>
    <x v="0"/>
    <s v="VIDEONASOLARINGOSCOPIO"/>
    <n v="1"/>
    <s v="6 MESES"/>
    <n v="50000000"/>
  </r>
  <r>
    <x v="0"/>
    <s v="CIRUGIA"/>
    <s v="DIRECCIÓN DE SALUD"/>
    <x v="0"/>
    <x v="0"/>
    <x v="0"/>
    <s v="MODULOS DE MONITORIA DE GASTO CARDIACO PICO"/>
    <n v="5"/>
    <s v="6 MESES"/>
    <n v="30698571"/>
  </r>
  <r>
    <x v="0"/>
    <s v="CIRUGIA"/>
    <s v="DIRECCIÓN DE SALUD"/>
    <x v="0"/>
    <x v="0"/>
    <x v="0"/>
    <s v="FIBROBRONCOSCOPIO FLEXIBLE PEDIATRICO"/>
    <n v="2"/>
    <s v="6 MESES"/>
    <n v="101150000"/>
  </r>
  <r>
    <x v="0"/>
    <s v="CIRUGIA"/>
    <s v="DIRECCIÓN DE SALUD"/>
    <x v="0"/>
    <x v="0"/>
    <x v="0"/>
    <s v="TORRE DE VIDEOLARINGOSCOPIO CON 2 VALVAS"/>
    <n v="1"/>
    <s v="6 MESES"/>
    <n v="156750000"/>
  </r>
  <r>
    <x v="0"/>
    <s v="CIRUGIA"/>
    <s v="DIRECCIÓN DE SALUD"/>
    <x v="0"/>
    <x v="0"/>
    <x v="0"/>
    <s v="DOPPLER TRANSCRANEAL (NEUROCX)"/>
    <n v="1"/>
    <s v="6 MESES"/>
    <n v="18995250"/>
  </r>
  <r>
    <x v="0"/>
    <s v="CIRUGIA"/>
    <s v="DIRECCIÓN DE SALUD"/>
    <x v="0"/>
    <x v="0"/>
    <x v="0"/>
    <s v="MARCAPASOS EXTERNO"/>
    <n v="1"/>
    <s v="6 MESES"/>
    <n v="30000000"/>
  </r>
  <r>
    <x v="1"/>
    <s v="CIRUGIA"/>
    <s v="DIRECCIÓN DE SALUD"/>
    <x v="0"/>
    <x v="0"/>
    <x v="0"/>
    <s v="FRESADO DE OÍDOS"/>
    <n v="2"/>
    <s v="6 MESES"/>
    <n v="92000000"/>
  </r>
  <r>
    <x v="0"/>
    <s v="CIRUGIA"/>
    <s v="DIRECCIÓN DE SALUD"/>
    <x v="0"/>
    <x v="0"/>
    <x v="0"/>
    <s v="CISTO-URETERO-FIBROSCOPIO PARA ESPECILIDAD DE UROLOGIA"/>
    <n v="2"/>
    <s v="6 MESES"/>
    <n v="35500000"/>
  </r>
  <r>
    <x v="0"/>
    <s v="CIRUGIA"/>
    <s v="DIRECCIÓN DE SALUD"/>
    <x v="0"/>
    <x v="0"/>
    <x v="0"/>
    <s v="URETEROSCOPIO FLEXIBLE "/>
    <n v="4"/>
    <s v="6 MESES"/>
    <n v="26000000"/>
  </r>
  <r>
    <x v="0"/>
    <s v="CIRUGIA"/>
    <s v="DIRECCIÓN DE SALUD"/>
    <x v="0"/>
    <x v="0"/>
    <x v="0"/>
    <s v="CABEZAL DE CAMARA"/>
    <n v="4"/>
    <s v="6 MESES"/>
    <n v="115668000"/>
  </r>
  <r>
    <x v="0"/>
    <s v="CIRUGIA"/>
    <s v="DIRECCIÓN DE SALUD"/>
    <x v="0"/>
    <x v="0"/>
    <x v="0"/>
    <s v="EJES FIBRA STRYKER"/>
    <n v="4"/>
    <s v="6 MESES"/>
    <n v="4119580"/>
  </r>
  <r>
    <x v="0"/>
    <s v="CIRUGIA"/>
    <s v="DIRECCIÓN DE SALUD"/>
    <x v="0"/>
    <x v="0"/>
    <x v="0"/>
    <s v="ECOGRAFO (UNIDAD URODINAMIA)"/>
    <n v="1"/>
    <s v="6 MESES"/>
    <n v="105000000"/>
  </r>
  <r>
    <x v="0"/>
    <s v="CIRUGIA"/>
    <s v="DIRECCIÓN DE SALUD"/>
    <x v="0"/>
    <x v="0"/>
    <x v="0"/>
    <s v="TRANSDUCTOR TRANSRECTAL (UNIDAD URODINAMIA)"/>
    <n v="1"/>
    <s v="6 MESES"/>
    <n v="20000000"/>
  </r>
  <r>
    <x v="0"/>
    <s v="CIRUGIA"/>
    <s v="DIRECCIÓN DE SALUD"/>
    <x v="0"/>
    <x v="0"/>
    <x v="0"/>
    <s v="PISTOLA PARA BIOPSIA DE PROSTATA (UNIDAD URODINAMIA)"/>
    <n v="1"/>
    <s v="6 MESES"/>
    <n v="2400000"/>
  </r>
  <r>
    <x v="0"/>
    <s v="CIRUGIA"/>
    <s v="DIRECCIÓN DE SALUD"/>
    <x v="0"/>
    <x v="0"/>
    <x v="0"/>
    <s v="PISTOLA PARA BIOPSIA DE PROSTATA (UNIDAD URODINAMIA)"/>
    <n v="1"/>
    <s v="6 MESES"/>
    <n v="2400000"/>
  </r>
  <r>
    <x v="0"/>
    <s v="CIRUGIA"/>
    <s v="DIRECCIÓN DE SALUD"/>
    <x v="0"/>
    <x v="0"/>
    <x v="0"/>
    <s v="TORRE DE LAPAROSCOPIA (CON SISTEMA DE CAPTACION DE IMÁGENES O UN TELEPACK) (UNIDAD URODINAMIA)"/>
    <n v="1"/>
    <s v="6 MESES"/>
    <n v="266000000"/>
  </r>
  <r>
    <x v="1"/>
    <s v="CIRUGIA"/>
    <s v="DIRECCIÓN DE SALUD"/>
    <x v="0"/>
    <x v="0"/>
    <x v="0"/>
    <s v="MANGO DE CIELITICAS  PLASTICOS PUNTO AZUL"/>
    <n v="48"/>
    <s v="6 MESES"/>
    <n v="2880000"/>
  </r>
  <r>
    <x v="0"/>
    <s v="CIRUGIA"/>
    <s v="DIRECCIÓN DE SALUD"/>
    <x v="0"/>
    <x v="0"/>
    <x v="0"/>
    <s v="TERMODESINFECTADORA"/>
    <n v="1"/>
    <s v="6 MESES"/>
    <n v="90000000"/>
  </r>
  <r>
    <x v="0"/>
    <s v="CIRUGIA"/>
    <s v="DIRECCIÓN DE SALUD"/>
    <x v="0"/>
    <x v="0"/>
    <x v="0"/>
    <s v="ESTERILIZADOR DE VAPOR"/>
    <n v="2"/>
    <s v="6 MESES"/>
    <n v="1000000000"/>
  </r>
  <r>
    <x v="0"/>
    <s v="CIRUGIA"/>
    <s v="DIRECCIÓN DE SALUD"/>
    <x v="1"/>
    <x v="0"/>
    <x v="1"/>
    <s v="FABRICACION DE DIPOSITIVOS MEDICOS (SEPARADOR  DE THOMPSON)"/>
    <n v="1"/>
    <s v="6 MESES"/>
    <n v="9000000"/>
  </r>
  <r>
    <x v="0"/>
    <s v="CIRUGIA"/>
    <s v="DIRECCIÓN DE SALUD"/>
    <x v="1"/>
    <x v="0"/>
    <x v="1"/>
    <s v="MANTENIMIENTO PREVENTIVO Y CORRECTVO DE TODO EL INSTRUMENTAL QUIRURGICO"/>
    <n v="1"/>
    <s v="1 AÑO"/>
    <n v="500000000"/>
  </r>
  <r>
    <x v="0"/>
    <s v="CIRUGIA"/>
    <s v="DIRECCIÓN DE SALUD"/>
    <x v="0"/>
    <x v="0"/>
    <x v="0"/>
    <s v="NEUROENDOSCOPIO PARA CEREBRO Y COLUMNA"/>
    <n v="1"/>
    <s v="6 MESES"/>
    <n v="2475000000"/>
  </r>
  <r>
    <x v="0"/>
    <s v="CIRUGIA"/>
    <s v="DIRECCIÓN DE SALUD"/>
    <x v="0"/>
    <x v="0"/>
    <x v="0"/>
    <s v="LITOTRIPTOR ELECTRICO"/>
    <n v="2"/>
    <s v="6 MESES"/>
    <n v="140000000"/>
  </r>
  <r>
    <x v="0"/>
    <s v="CIRUGIA"/>
    <s v="DIRECCIÓN DE SALUD"/>
    <x v="1"/>
    <x v="1"/>
    <x v="1"/>
    <s v="CONTRATO CON DIFERENTES PROVEEDORES POR CONTINGENCIA (MOTIVO REMODELACION DE LA CENTRAL DE ESTERILIZACION)"/>
    <n v="1"/>
    <s v="1 AÑO"/>
    <n v="2000000000"/>
  </r>
  <r>
    <x v="2"/>
    <s v="CIRUGIA"/>
    <s v="DIRECCIÓN DE SALUD"/>
    <x v="0"/>
    <x v="0"/>
    <x v="0"/>
    <s v="SISTEMA EXTRACCION GASES ANESTESICOS "/>
    <n v="3"/>
    <s v="6 MESES"/>
    <n v="15000000"/>
  </r>
  <r>
    <x v="2"/>
    <s v="CIRUGIA"/>
    <s v="DIRECCIÓN DE SALUD"/>
    <x v="0"/>
    <x v="0"/>
    <x v="0"/>
    <s v="MESA PARA CIRUGIA DE MANO"/>
    <n v="1"/>
    <s v="6 MESES"/>
    <n v="36000000"/>
  </r>
  <r>
    <x v="2"/>
    <s v="CIRUGIA"/>
    <s v="DIRECCIÓN DE SALUD"/>
    <x v="0"/>
    <x v="0"/>
    <x v="0"/>
    <s v="LIPOSUCTOR"/>
    <n v="1"/>
    <s v="6 MESES"/>
    <n v="37000000"/>
  </r>
  <r>
    <x v="2"/>
    <s v="BIOBANCO"/>
    <s v="DIRECCIÓN DE SALUD"/>
    <x v="0"/>
    <x v="0"/>
    <x v="0"/>
    <s v="BIOREACTOR PARA CULTIVO CELULAR"/>
    <n v="1"/>
    <s v="6 MESES"/>
    <n v="20000000"/>
  </r>
  <r>
    <x v="0"/>
    <s v="AYUDAS DIAGNOSTICAS"/>
    <s v="DIRECCIÓN DE SALUD"/>
    <x v="1"/>
    <x v="2"/>
    <x v="1"/>
    <s v="SERVICIOS DIAGNOSTICOS EN ELECTROFISIOLOGIA Y CIRUGIA EPILEPTICA (CECLAB)"/>
    <n v="1"/>
    <s v="1 AÑO"/>
    <n v="533718734.63954502"/>
  </r>
  <r>
    <x v="0"/>
    <s v="AYUDAS DIAGNOSTICAS"/>
    <s v="DIRECCIÓN DE SALUD"/>
    <x v="1"/>
    <x v="2"/>
    <x v="1"/>
    <s v="SERVICIOS DE MEDICINA VASCULAR ESPECIALIZADA (DIAGNOSTICO MEDICO VASCULAR)"/>
    <n v="1"/>
    <s v="1 AÑO"/>
    <n v="189355479.28206"/>
  </r>
  <r>
    <x v="0"/>
    <s v="AYUDAS DIAGNOSTICAS"/>
    <s v="DIRECCIÓN DE SALUD"/>
    <x v="1"/>
    <x v="2"/>
    <x v="1"/>
    <s v="SERVICIOS DE MEDICINA ESPECIALIZADA EN NEUROLOGIA (NEUROCLINICA)"/>
    <n v="1"/>
    <s v="1 AÑO"/>
    <n v="3131016415.6409316"/>
  </r>
  <r>
    <x v="1"/>
    <s v="AYUDAS DIAGNOSTICAS"/>
    <s v="DIRECCIÓN DE SALUD"/>
    <x v="1"/>
    <x v="2"/>
    <x v="1"/>
    <s v="SERVICIOS DE RESONANCIA-TOMOGRAFIA-ECOGRAFIA GENERALES Y OBSTETRICAS- MAMOGRAFIA- COLPOSCOPIAS-BIOPSIAS Y DRENAJES-DOOPLER-RX-ESTUDIOS ESPECIALES-INTERVENCIONISMO HEMODINAMIA VASCULAR (PRODIAGNOSTICO)"/>
    <n v="1"/>
    <s v="1 AÑO"/>
    <n v="21421860987.929359"/>
  </r>
  <r>
    <x v="0"/>
    <s v="AYUDAS DIAGNOSTICAS"/>
    <s v="DIRECCIÓN DE SALUD"/>
    <x v="1"/>
    <x v="2"/>
    <x v="1"/>
    <s v="SERVICIOS DE GASTROENTEROLOGIA ENDOSCOPICA (PROENDO)"/>
    <n v="1"/>
    <s v="1 AÑO"/>
    <n v="888194401.0673604"/>
  </r>
  <r>
    <x v="0"/>
    <s v="AYUDAS DIAGNOSTICAS"/>
    <s v="DIRECCIÓN DE SALUD"/>
    <x v="1"/>
    <x v="2"/>
    <x v="1"/>
    <s v="ALQUILER DE EQUIPO PARA REALIZACION DE ELECTROMIOGRAFIAS Y NEUROCONDUCCIONES (NEUROCLINICA)"/>
    <n v="1"/>
    <s v="1 AÑO"/>
    <n v="158479018.40042999"/>
  </r>
  <r>
    <x v="2"/>
    <s v="AYUDAS DIAGNOSTICAS"/>
    <s v="DIRECCIÓN DE SALUD"/>
    <x v="1"/>
    <x v="2"/>
    <x v="1"/>
    <s v="PROCESAMIENTOS MUESTRAS COVID19 Y OTROS ESTUDIOS DE LABORATORIO (LIME)"/>
    <n v="1"/>
    <s v="1 AÑO"/>
    <n v="3024917406.8029799"/>
  </r>
  <r>
    <x v="0"/>
    <s v="AYUDAS DIAGNOSTICAS"/>
    <s v="DIRECCIÓN DE SALUD"/>
    <x v="1"/>
    <x v="2"/>
    <x v="1"/>
    <s v="SERVICIOS DE HEMODINAMIA - CARDIOLOGIA INTERVENCIONISTA - ELECTROFISIOLOGIA (SANTCI)"/>
    <n v="1"/>
    <s v="1 AÑO"/>
    <n v="2014842483.867954"/>
  </r>
  <r>
    <x v="0"/>
    <s v="AYUDAS DIAGNOSTICAS"/>
    <s v="DIRECCIÓN DE SALUD"/>
    <x v="1"/>
    <x v="2"/>
    <x v="1"/>
    <s v="DIALISIS PERITONEAL Y HEMODIALISIS (NEFROUROS)"/>
    <n v="1"/>
    <s v="1 AÑO"/>
    <n v="5361724380.1619329"/>
  </r>
  <r>
    <x v="0"/>
    <s v="AYUDAS DIAGNOSTICAS"/>
    <s v="DIRECCIÓN DE SALUD"/>
    <x v="1"/>
    <x v="2"/>
    <x v="1"/>
    <s v="BANCO DE SANGRE Y MEDICINA TRANSFUSIONAL (UDEA)"/>
    <n v="1"/>
    <s v="1 AÑO"/>
    <n v="5068846790.0723248"/>
  </r>
  <r>
    <x v="0"/>
    <s v="AYUDAS DIAGNOSTICAS"/>
    <s v="DIRECCIÓN DE SALUD"/>
    <x v="1"/>
    <x v="2"/>
    <x v="1"/>
    <s v="PROCESAMIENTO DE MUESTRAS DE LABORATORIO (UDEA)"/>
    <n v="1"/>
    <s v="1 AÑO"/>
    <n v="17065387061.330481"/>
  </r>
  <r>
    <x v="0"/>
    <s v="AYUDAS DIAGNOSTICAS"/>
    <s v="DIRECCIÓN DE SALUD"/>
    <x v="1"/>
    <x v="2"/>
    <x v="1"/>
    <s v="PROCESAMIENTO DE ESTUDIOS DE PATOLOGIA (FACULTAD DE MEDICINA UDEA)"/>
    <n v="1"/>
    <s v="1 AÑO"/>
    <n v="4048590922.1156645"/>
  </r>
  <r>
    <x v="0"/>
    <s v="AYUDAS DIAGNOSTICAS"/>
    <s v="DIRECCIÓN DE SALUD"/>
    <x v="1"/>
    <x v="2"/>
    <x v="1"/>
    <s v="PROCESAMIENTO DE ESTUDIOS DE PATOLOGIA (SUESCUN)"/>
    <n v="1"/>
    <s v="1 AÑO"/>
    <n v="100000000"/>
  </r>
  <r>
    <x v="0"/>
    <s v="AYUDAS DIAGNOSTICAS"/>
    <s v="DIRECCIÓN DE SALUD"/>
    <x v="1"/>
    <x v="2"/>
    <x v="1"/>
    <s v="SERVICIOS DE UROLOGIA Y URODINAMIA (UROGINE)"/>
    <n v="1"/>
    <s v="1 AÑO"/>
    <n v="50000000"/>
  </r>
  <r>
    <x v="0"/>
    <s v="AYUDAS DIAGNOSTICAS"/>
    <s v="DIRECCIÓN DE SALUD"/>
    <x v="1"/>
    <x v="2"/>
    <x v="1"/>
    <s v="SERVICIOS DE NEUMOLOGIA Y LABORATORIO DE FUNCION PULMONAR"/>
    <n v="1"/>
    <s v="1 AÑO"/>
    <n v="374296007.84759998"/>
  </r>
  <r>
    <x v="0"/>
    <s v="AYUDAS DIAGNOSTICAS"/>
    <s v="DIRECCIÓN DE SALUD"/>
    <x v="1"/>
    <x v="2"/>
    <x v="1"/>
    <s v="SERVICIOS DE MEDICINA ESPECIALIZADA EN CARDIOLOGIA NO INVASIMA (CARDIODIAGNOSTICO)"/>
    <n v="1"/>
    <s v="1 AÑO"/>
    <n v="1401965929.1896"/>
  </r>
  <r>
    <x v="0"/>
    <s v="AYUDAS DIAGNOSTICAS"/>
    <s v="DIRECCIÓN DE SALUD"/>
    <x v="1"/>
    <x v="2"/>
    <x v="1"/>
    <s v="SERVICIOS DE MEDICINA ESPECIALIZADA EN CARDIOLOGIA NO INVASIMA Y MEDICINA ESPECIALIZADA (CEMDE)"/>
    <n v="1"/>
    <s v="1 AÑO"/>
    <n v="100000000"/>
  </r>
  <r>
    <x v="0"/>
    <s v="AYUDAS DIAGNOSTICAS"/>
    <s v="DIRECCIÓN DE SALUD"/>
    <x v="1"/>
    <x v="2"/>
    <x v="1"/>
    <s v="SERVICIOS DE GASTROENTEROLOGIA ENDOSCOPICA  Y MEDICINA ESPECIALIZADA (ESTUDIOS ENDOSCOPICOS)"/>
    <n v="1"/>
    <s v="1 AÑO"/>
    <n v="200000000"/>
  </r>
  <r>
    <x v="2"/>
    <s v="AYUDAS DIAGNOSTICAS"/>
    <s v="DIRECCIÓN DE SALUD"/>
    <x v="0"/>
    <x v="0"/>
    <x v="0"/>
    <s v="MAMOGRAFO"/>
    <n v="1"/>
    <s v="6 MESES"/>
    <n v="770000000"/>
  </r>
  <r>
    <x v="2"/>
    <s v="AYUDAS DIAGNOSTICAS"/>
    <s v="DIRECCIÓN DE SALUD"/>
    <x v="0"/>
    <x v="0"/>
    <x v="0"/>
    <s v="LASER YAG"/>
    <n v="1"/>
    <s v="6 MESES"/>
    <n v="7900000"/>
  </r>
  <r>
    <x v="0"/>
    <s v="AYUDAS DIAGNOSTICAS"/>
    <s v="DIRECCIÓN DE SALUD"/>
    <x v="0"/>
    <x v="0"/>
    <x v="0"/>
    <s v="FIBRONCOSCOPIO BACAF"/>
    <n v="1"/>
    <s v="6 MESES"/>
    <n v="36565000"/>
  </r>
  <r>
    <x v="0"/>
    <s v="AYUDAS DIAGNOSTICAS"/>
    <s v="DIRECCIÓN DE SALUD"/>
    <x v="0"/>
    <x v="0"/>
    <x v="0"/>
    <s v="MONITOREO AMBULATORIO DE PRESIÓN ARTERIAL (MAPA)"/>
    <n v="7"/>
    <s v="6 MESES"/>
    <n v="89786970"/>
  </r>
  <r>
    <x v="2"/>
    <s v="CONSULTA EXTERNA"/>
    <s v="DIRECCIÓN DE SALUD"/>
    <x v="0"/>
    <x v="0"/>
    <x v="0"/>
    <s v="PANTALLA PARA TOMA DE AGUDEZA VISUAL"/>
    <n v="1"/>
    <s v="6 MESES"/>
    <n v="5000000"/>
  </r>
  <r>
    <x v="2"/>
    <s v="CONSULTA EXTERNA"/>
    <s v="DIRECCIÓN DE SALUD"/>
    <x v="0"/>
    <x v="0"/>
    <x v="0"/>
    <s v="ELECTROCAUTERIZADOR "/>
    <n v="2"/>
    <s v="6 MESES"/>
    <n v="15000000"/>
  </r>
  <r>
    <x v="2"/>
    <s v="CONSULTA EXTERNA"/>
    <s v="DIRECCIÓN DE SALUD"/>
    <x v="0"/>
    <x v="0"/>
    <x v="0"/>
    <s v="EQUIPO BIPOLAR RADIO FRECUENCIA "/>
    <n v="1"/>
    <s v="6 MESES"/>
    <n v="4900000"/>
  </r>
  <r>
    <x v="2"/>
    <s v="CONSULTA EXTERNA"/>
    <s v="DIRECCIÓN DE SALUD"/>
    <x v="0"/>
    <x v="0"/>
    <x v="0"/>
    <s v="FUENTE DE LUZ "/>
    <n v="1"/>
    <s v="6 MESES"/>
    <n v="36500000"/>
  </r>
  <r>
    <x v="2"/>
    <s v="CONSULTA EXTERNA"/>
    <s v="DIRECCIÓN DE SALUD"/>
    <x v="0"/>
    <x v="0"/>
    <x v="0"/>
    <s v="SIERRA CORTA YESOS"/>
    <n v="4"/>
    <s v="6 MESES"/>
    <n v="24000000"/>
  </r>
  <r>
    <x v="2"/>
    <s v="CONSULTA EXTERNA"/>
    <s v="DIRECCIÓN DE SALUD"/>
    <x v="0"/>
    <x v="0"/>
    <x v="0"/>
    <s v="LAMPARA CUELLO DE CISNE"/>
    <n v="1"/>
    <s v="6 MESES"/>
    <n v="17800000"/>
  </r>
  <r>
    <x v="2"/>
    <s v="CONSULTA EXTERNA"/>
    <s v="DIRECCIÓN DE SALUD"/>
    <x v="0"/>
    <x v="0"/>
    <x v="0"/>
    <s v="ELECTROCARDIOLOGO"/>
    <n v="1"/>
    <s v="6 MESES"/>
    <n v="8700000"/>
  </r>
  <r>
    <x v="0"/>
    <s v="CONSULTA EXTERNA"/>
    <s v="DIRECCIÓN DE SALUD"/>
    <x v="0"/>
    <x v="0"/>
    <x v="0"/>
    <s v="FOTÓFORO O FRONTOLUZ"/>
    <n v="1"/>
    <s v="6 MESES"/>
    <n v="6000000"/>
  </r>
  <r>
    <x v="0"/>
    <s v="COMUNICACIONES"/>
    <s v="STAFF"/>
    <x v="1"/>
    <x v="3"/>
    <x v="2"/>
    <s v="PRODUCCIÓN DE VIDEO INSTITUCIONAL PROFESIONAL "/>
    <n v="1"/>
    <s v="3 MESES"/>
    <n v="20000000"/>
  </r>
  <r>
    <x v="0"/>
    <s v="COMUNICACIONES"/>
    <s v="STAFF"/>
    <x v="1"/>
    <x v="3"/>
    <x v="2"/>
    <s v="PRODUCCIÓN DE JINGLE INSTITUCIONAL NUEVA MARCA."/>
    <n v="1"/>
    <s v="3 MESES"/>
    <n v="15000000"/>
  </r>
  <r>
    <x v="0"/>
    <s v="COMUNICACIONES"/>
    <s v="STAFF"/>
    <x v="1"/>
    <x v="3"/>
    <x v="2"/>
    <s v="PLAN DE MEDIOS PARA POSICIONAMIENTO DE NUEVA MARCA (PAUTA PUBLICITARIA EN RADIO Y REDES SOCIALES)."/>
    <n v="1"/>
    <s v="6 MESES"/>
    <n v="120000000"/>
  </r>
  <r>
    <x v="0"/>
    <s v="COMUNICACIONES"/>
    <s v="STAFF"/>
    <x v="1"/>
    <x v="3"/>
    <x v="1"/>
    <s v="PARTICIPACIÓN PUBLICITARIA DEL HOSPITAL ALMA MATER DE ANTIOQUIA EN LOS EVENTOS DE CIUDAD PARA EL POSICIONAMIENTO DE LA MARCA."/>
    <n v="1"/>
    <s v="A DEMANDA"/>
    <n v="20000000"/>
  </r>
  <r>
    <x v="0"/>
    <s v="COMUNICACIONES"/>
    <s v="STAFF"/>
    <x v="0"/>
    <x v="3"/>
    <x v="0"/>
    <s v="PRODUCCIÓN DE PIEZAS LITOGRÁFICAS Y EN GRAN FORMATO PARA LA DIVULGACIÓN DE LAS CAMPAÑAS DE COMUNICACIÓN INTERNAS Y EXTERNAS QUE SOLICITAN CADA UNA DE LAS ÁREAS Y EL RELACIONAMIENTO CON LOS GRUPOS DE INTERÉS."/>
    <n v="1"/>
    <s v="A DEMANDA"/>
    <n v="150000000"/>
  </r>
  <r>
    <x v="0"/>
    <s v="COMUNICACIONES"/>
    <s v="STAFF"/>
    <x v="0"/>
    <x v="3"/>
    <x v="0"/>
    <s v="MATERIAL POP Y DETALLES CORPORATIVOS PARA EL RELACIONAMIENTO INSTITUCIONAL Y EL LNZAMIENTO DE LA NUEVA MARCA."/>
    <n v="1"/>
    <s v="A DEMANDA"/>
    <n v="150000000"/>
  </r>
  <r>
    <x v="0"/>
    <s v="COMUNICACIONES"/>
    <s v="STAFF"/>
    <x v="0"/>
    <x v="3"/>
    <x v="0"/>
    <s v="PRODUCCIÓN DE VALLAS EXTERIORES,  SEÑALÉTICA DE LAS ÁREAS Y PROCEDIMIENTOS, ADHESIVOS Y SEÑALES REGLAMENTARIAS PARA LA SEGURIDAD DE LA INSTITUCIÓN."/>
    <n v="1"/>
    <s v="A DEMANDA"/>
    <n v="250000000"/>
  </r>
  <r>
    <x v="0"/>
    <s v="COMUNICACIONES"/>
    <s v="STAFF"/>
    <x v="0"/>
    <x v="3"/>
    <x v="0"/>
    <s v="TOTEM DIGITALES PARA PUNTOS DE INFORMACIÓN."/>
    <n v="4"/>
    <s v="3 MESES"/>
    <n v="100000000"/>
  </r>
  <r>
    <x v="0"/>
    <s v="CONTABILIDAD"/>
    <s v="GERENCIA ADMINISTRATIVA Y FINANCIERA"/>
    <x v="1"/>
    <x v="4"/>
    <x v="2"/>
    <s v="REVISORIA FISCAL"/>
    <n v="1"/>
    <s v="12 MESES"/>
    <n v="105000000"/>
  </r>
  <r>
    <x v="0"/>
    <s v="CONTABILIDAD"/>
    <s v="GERENCIA ADMINISTRATIVA Y FINANCIERA"/>
    <x v="1"/>
    <x v="5"/>
    <x v="2"/>
    <s v="PERMITIR EL USO DE LA PLATAFORMA DE FACTURACIÓN Y COLABORACIÓN ELECTRÓNICA (PLCOLAB) EN MODO SAS (SOFTWARE COMO SERVICIO) CON TODOS LOS MÓDULOS, FUNCIONALIDADES Y COMPONENTES, TAMBIÉN SE OBLIGA A EFECTUAR LA IMPLEMENTACIÓN, CAPACITACIÓN Y ACOMPAÑAMIENTO DEL MISMO"/>
    <n v="1"/>
    <s v="1 AÑO"/>
    <n v="110000000"/>
  </r>
  <r>
    <x v="0"/>
    <s v="CONTABILIDAD"/>
    <s v="GERENCIA ADMINISTRATIVA Y FINANCIERA"/>
    <x v="1"/>
    <x v="6"/>
    <x v="2"/>
    <s v="SUSCRIPCION ACTUALICESE"/>
    <n v="1"/>
    <s v="1 AÑO"/>
    <n v="600000"/>
  </r>
  <r>
    <x v="0"/>
    <s v="CONTABILIDAD"/>
    <s v="GERENCIA ADMINISTRATIVA Y FINANCIERA"/>
    <x v="1"/>
    <x v="6"/>
    <x v="2"/>
    <s v="CAPACITACIONES EN NORMATIVIDAD CONTABLE, FINANCIERA Y TRIBUTARIA"/>
    <n v="1"/>
    <s v="1 AÑO"/>
    <n v="5000000"/>
  </r>
  <r>
    <x v="0"/>
    <s v="CONTABILIDAD"/>
    <s v="GERENCIA ADMINISTRATIVA Y FINANCIERA"/>
    <x v="1"/>
    <x v="6"/>
    <x v="2"/>
    <s v="CONSULTOR SALUD"/>
    <n v="1"/>
    <s v="1 AÑO"/>
    <n v="1000000"/>
  </r>
  <r>
    <x v="0"/>
    <s v="ASUNTOS JUDICIALES Y ADMINISTRATIVOS"/>
    <s v="SECRETARÍA GENERAL Y JURÍDICA"/>
    <x v="1"/>
    <x v="1"/>
    <x v="1"/>
    <s v="MATERIAL LITERARIO DE GUÍAS PRACTICAS JURÍDICAS:_x000a_ - CÓDIGO COLECCIÓN UNIVERSITARIA_x000a_ - GUÍA PRÁCTICA PARA EL EJERCICIO DEL LITIGIO_x000a_ - GUÍA DE LA PROPIEDAD INTELECTUAL"/>
    <n v="3"/>
    <s v="1 AÑO"/>
    <n v="200000"/>
  </r>
  <r>
    <x v="0"/>
    <s v="ASUNTOS JUDICIALES Y ADMINISTRATIVOS"/>
    <s v="SECRETARÍA GENERAL Y JURÍDICA"/>
    <x v="1"/>
    <x v="1"/>
    <x v="1"/>
    <s v="SERVICIO DE ELABORACIÓN DE DICTAMENES PERICIALES: PARA ACOMPAÑAR LA DEFENSA DE LA INSTITUCIÓN"/>
    <n v="1"/>
    <s v="1 AÑO"/>
    <n v="25000000"/>
  </r>
  <r>
    <x v="0"/>
    <s v="ASUNTOS JUDICIALES Y ADMINISTRATIVOS"/>
    <s v="SECRETARÍA GENERAL Y JURÍDICA"/>
    <x v="1"/>
    <x v="1"/>
    <x v="2"/>
    <s v="HONORARIOS ABOGADOS EXTERNOS: PARA EL APOYO EN LA DEFENSA DE LA INSTITUCIÓN"/>
    <n v="1"/>
    <s v="A DEMANDA"/>
    <n v="800000000"/>
  </r>
  <r>
    <x v="0"/>
    <s v="COMPLIANCE"/>
    <s v="SECRETARÍA GENERAL Y JURÍDICA"/>
    <x v="1"/>
    <x v="5"/>
    <x v="3"/>
    <s v="APLICATIVO TECNOLOGICO PARA VALIDACIÓN  DE LAS CONTRAPARTES EN LISTAS NACIONALES E INTERNACIOALES VINCULANTES O NO PARA LAVADO DE ACTIVOS  Y FINANCIACÓN DEL TERRORISMO"/>
    <n v="1"/>
    <s v="1 AÑO"/>
    <n v="20000000"/>
  </r>
  <r>
    <x v="0"/>
    <s v="COMPLIANCE"/>
    <s v="SECRETARÍA GENERAL Y JURÍDICA"/>
    <x v="1"/>
    <x v="4"/>
    <x v="2"/>
    <s v="AUXILIAR ADMINISTRATIVA: PARA APOYAR LA IMPLEMENTACIÓN DE LAS FUNCIONES DE LA LINEA DE TRABAJO COMPLIANCE"/>
    <n v="1"/>
    <s v="1 AÑO"/>
    <n v="16094268"/>
  </r>
  <r>
    <x v="0"/>
    <s v="COMPLIANCE"/>
    <s v="SECRETARÍA GENERAL Y JURÍDICA"/>
    <x v="1"/>
    <x v="4"/>
    <x v="2"/>
    <s v="AUDITORÍA FORENSE: ES LA PREVENCIÓN Y DETECCIÓN DE ACTOS ILÍCITOS: FRAUDES, LAVADO DE DINERO, CORRUPCIÓN, ENTRE OTROS."/>
    <n v="1"/>
    <s v="1 AÑO"/>
    <n v="100000000"/>
  </r>
  <r>
    <x v="0"/>
    <s v="COMPLIANCE"/>
    <s v="SECRETARÍA GENERAL Y JURÍDICA"/>
    <x v="1"/>
    <x v="5"/>
    <x v="1"/>
    <s v="LINEA TRANSPARENTE: EL HOSPITAL ALMA MÁTER DE ANTIOQUIA EN EL MARCO DEL CODIGO DE TRANSPARENCIA, MANUAL SARLAFT/FPADM Y DEL MANUAL SICOFS, APROBADO POR LA JUNTA DIRECTIVA, ESTABLECE EL MAYOR COMPROMISO Y ES LA CERO TOLERANCIA A ACTOS DE CORRUPCIÓN Y ES POR ESTO QUE DEBE TRABAJAR EN LA MITIGACIÓN DEL RIESGO DE ANTICORRUPCIÓN, ANTISOBORNO, ANTIFRAUDE Y ANTI LAVADO DE ACTIVOS. PARA PODER CUMPLIR  CON LO EXPUESTO, SE REQUIERE CONTAR CON LA LINEA TRANSPARENTE DE FORMA CONTINUA PARA BRINDAR A LOS GRUPOS DE INTERÉS LAS HERRAMIENTAS PARA REPORTAR HECHOS QUE VAYAN EN CONTRA DEL CODIGO Y DEL MANUAL. "/>
    <n v="1"/>
    <s v="1 AÑO"/>
    <n v="25000000"/>
  </r>
  <r>
    <x v="0"/>
    <s v="COMPLIANCE"/>
    <s v="SECRETARÍA GENERAL Y JURÍDICA"/>
    <x v="1"/>
    <x v="4"/>
    <x v="2"/>
    <s v="AUDITAR EXTERNA: LA IMPLEMENTACIÓN DE LA NTC ISO 37301:2021 PARA LUEGO POSTULAR AL HOSPITAL ALMA MATER AL PROCESO DE CERTIFICACIÓN"/>
    <n v="1"/>
    <s v="1 AÑO"/>
    <n v="15000000"/>
  </r>
  <r>
    <x v="0"/>
    <s v="COMPLIANCE"/>
    <s v="SECRETARÍA GENERAL Y JURÍDICA"/>
    <x v="1"/>
    <x v="4"/>
    <x v="2"/>
    <s v="CONSULTORIA: PARA DAR CUMPLIMIENTO A LA CIRCULAR EXTERNA 2022151000000053-5 DE 2022 SE DEBE IMPLEMENTAR UN PROGRAMA DE TRANSPARENCIA Y ETICA EMPRESARIAL, PARA CUMPLIR CON LO EXPUESTO ES NECESARIO CONTAR CON UNA CONSULTORIA EXTERNA CON CONOCIMIENTO EN EL TEMA.  "/>
    <n v="1"/>
    <s v="1 AÑO"/>
    <n v="10000000"/>
  </r>
  <r>
    <x v="0"/>
    <s v="COMPLIANCE"/>
    <s v="SECRETARÍA GENERAL Y JURÍDICA"/>
    <x v="1"/>
    <x v="5"/>
    <x v="3"/>
    <s v="PLATAFORMA TECNOLÓGICA QUE FACILITA LA BÚSQUEDA DE_x000a_INFORMACIÓN JURÍDICA: ESTA PLATAFORMA SE ACTUALIZA PERMANENTEMENTE Y SE ENVÍAN BOLETINES DE NOTICIAS A NUESTROS CLIENTES, TIENE ACCESO A LAS NORMAS VIGENTE, BIBLIOTECA VIRTUAL EN JURISPRUDENCIA, SENTENCIAS DE UNIFICACIÓN, DOCTRINA, COMENTARIOS, CUADROS COMPARATIVOS, CUADRO SINÓPTICOS, AYUDAS Y EJEMPLOS PRÁCTICOS, MINUTAS Y LÍNEAS JURISPRUDENCIALES, NOTICIAS DIARIAS ETC. "/>
    <n v="1"/>
    <s v="1 AÑO"/>
    <n v="9200000"/>
  </r>
  <r>
    <x v="1"/>
    <s v="COORDINACIÓN DE ENFERMERÍA"/>
    <s v="STAFF"/>
    <x v="1"/>
    <x v="5"/>
    <x v="3"/>
    <s v="PLATAFORMA PARA CONGRESO NACIONAL DE ENFERMERÍA EN CONVENIO CON LA FACULTAD DE ENFERMERÍA"/>
    <n v="1"/>
    <s v="6 MESES"/>
    <n v="12000000"/>
  </r>
  <r>
    <x v="1"/>
    <s v="COORDINACIÓN DE ENFERMERÍA"/>
    <s v="STAFF"/>
    <x v="1"/>
    <x v="6"/>
    <x v="2"/>
    <s v="PASANTÍA Y REFERENCIACIÓN EN PRÁCTICA AVANZADAS DE ENFERMERÍA EN DIFERENTES INSTITUCIONES"/>
    <n v="6"/>
    <s v="1 AÑO"/>
    <n v="12000000"/>
  </r>
  <r>
    <x v="1"/>
    <s v="COORDINACIÓN DE ENFERMERÍA"/>
    <s v="STAFF"/>
    <x v="1"/>
    <x v="4"/>
    <x v="4"/>
    <s v="CUPOS PARA CONGRESO NACIONAL DE ENFERMERÍA"/>
    <n v="50"/>
    <s v="A MES"/>
    <n v="2500000"/>
  </r>
  <r>
    <x v="1"/>
    <s v="COSTOS Y PRESUPUESTOS"/>
    <s v="GERENCIA ADMINISTRATIVA Y FINANCIERA"/>
    <x v="1"/>
    <x v="1"/>
    <x v="1"/>
    <s v="TRANSPORTE TERRESTRE POR MEDIO DE VALES"/>
    <s v="A DEMANDA"/>
    <s v="1 AÑO"/>
    <n v="80000000"/>
  </r>
  <r>
    <x v="0"/>
    <s v="DESARROLLO ORGANIZACIONAL"/>
    <s v="GERENCIA ESTRATÉGICA Y COMERCIAL"/>
    <x v="1"/>
    <x v="4"/>
    <x v="2"/>
    <s v="ASESORÍA PARA DISEÑO DEL SUBSISTEMA DE GESTIÓN DE RIESGO ACTUARIAL PARA DAR CUMPLIMIENTO A LA CIRCULAR DE LA SUPERSALUD "/>
    <n v="1"/>
    <s v="6 MESES"/>
    <n v="81730000"/>
  </r>
  <r>
    <x v="0"/>
    <s v="DESARROLLO ORGANIZACIONAL"/>
    <s v="GERENCIA ESTRATÉGICA Y COMERCIAL"/>
    <x v="1"/>
    <x v="4"/>
    <x v="2"/>
    <s v="ASESORÍA EN ANÁLISIS DE NOTAS TÉCNICAS-RIESGO ACTUARIAL PARA DAR CUMPLIMIENTO A LA CIRCULAR DE LA SUPERSALUD "/>
    <n v="1"/>
    <s v="6 MESES"/>
    <n v="87365000"/>
  </r>
  <r>
    <x v="0"/>
    <s v="DESARROLLO ORGANIZACIONAL"/>
    <s v="GERENCIA ESTRATÉGICA Y COMERCIAL"/>
    <x v="1"/>
    <x v="4"/>
    <x v="1"/>
    <s v="CAMPAÑA GESTIÓN DEL RIESGO 2023 REQUERIMIENTO DEL EQUIPO DE TRANSFORMACIÓN CULTURAL"/>
    <n v="1"/>
    <s v="A DEMANDA"/>
    <n v="3000000"/>
  </r>
  <r>
    <x v="0"/>
    <s v="DESARROLLO ORGANIZACIONAL"/>
    <s v="GERENCIA ESTRATÉGICA Y COMERCIAL"/>
    <x v="1"/>
    <x v="4"/>
    <x v="2"/>
    <s v="ASESORÍA PARA DISEÑO DEL SUBSISTEMA DE GESTIÓN DE RIESGO DE LIQUIDEZ PARA DAR CUMPLIMIENTO A LA CIRCULAR DE LA SUPERSALUD "/>
    <n v="1"/>
    <s v="6 MESES"/>
    <n v="81730000"/>
  </r>
  <r>
    <x v="0"/>
    <s v="DESARROLLO ORGANIZACIONAL"/>
    <s v="GERENCIA ESTRATÉGICA Y COMERCIAL"/>
    <x v="1"/>
    <x v="4"/>
    <x v="2"/>
    <s v="ASESORÍA PARA DISEÑO DEL SUBSISTEMA DE GESTIÓN DE RIESGO DE CRÉDITO PARA DAR CUMPLIMIENTO A LA CIRCULAR DE LA SUPERSALUD "/>
    <n v="1"/>
    <s v="6 MESES"/>
    <n v="81730000"/>
  </r>
  <r>
    <x v="0"/>
    <s v="DESARROLLO ORGANIZACIONAL"/>
    <s v="GERENCIA ESTRATÉGICA Y COMERCIAL"/>
    <x v="1"/>
    <x v="4"/>
    <x v="2"/>
    <s v="CURSO LEAD CIBERSECURITY MANAGER ISO/IEC 27032  PARA APOYA EL PROGRAMA DE HOSPITAL DIGITAL DONDE LOS RIESGOS DE CIBERSEGURIDAD COBRAN MAYOR IMPORTANCIA Y NO HAY PERSONAL FORMADO"/>
    <n v="7"/>
    <s v="A MES"/>
    <n v="16883567"/>
  </r>
  <r>
    <x v="0"/>
    <s v="DESARROLLO ORGANIZACIONAL"/>
    <s v="GERENCIA ESTRATÉGICA Y COMERCIAL"/>
    <x v="1"/>
    <x v="4"/>
    <x v="5"/>
    <s v="NORMA ISO 27000 APOYO A LA IMPLEMENTACIÓN DE LA CIRCULAR DE LA SUPERSALUD"/>
    <n v="1"/>
    <s v="A DEMANDA"/>
    <n v="86400"/>
  </r>
  <r>
    <x v="0"/>
    <s v="DESARROLLO ORGANIZACIONAL"/>
    <s v="GERENCIA ESTRATÉGICA Y COMERCIAL"/>
    <x v="1"/>
    <x v="4"/>
    <x v="5"/>
    <s v="NORMA ISO 22301 APOYO A LA IMPLEMENTACIÓN DE LA CIRCULAR DE LA SUPERSALUD"/>
    <n v="1"/>
    <s v="A DEMANDA"/>
    <n v="168750"/>
  </r>
  <r>
    <x v="0"/>
    <s v="DESARROLLO ORGANIZACIONAL"/>
    <s v="GERENCIA ESTRATÉGICA Y COMERCIAL"/>
    <x v="1"/>
    <x v="4"/>
    <x v="2"/>
    <s v="CERTIFICACIÓN GESTIÓN DE LA CONTINUIDAD DEL NEGOCIO LA NUEVA CIRCULAR DE LA SUPERSALUD HACE ENFASIS EN GCN  PARA LO CUAL SE NECESITA CERRAR LAS BRECHAS DE CONOCIMIENTO EN EL PERSONAL"/>
    <n v="7"/>
    <s v="3 MESES"/>
    <n v="22253000"/>
  </r>
  <r>
    <x v="0"/>
    <s v="DESARROLLO ORGANIZACIONAL"/>
    <s v="GERENCIA ESTRATÉGICA Y COMERCIAL"/>
    <x v="1"/>
    <x v="4"/>
    <x v="2"/>
    <s v="CURSO Y CERTIFICACIÓN AUDITOR INTERNO ISO 27000. LA INSTITUCIÓN SE QUIERE CERTIFICAR EN ESTA NORMA Y NO HAY AUDITORES INTERNOS EN ESTE TEMA"/>
    <n v="7"/>
    <s v="A MES"/>
    <n v="14399000"/>
  </r>
  <r>
    <x v="0"/>
    <s v="DESARROLLO ORGANIZACIONAL"/>
    <s v="GERENCIA ESTRATÉGICA Y COMERCIAL"/>
    <x v="1"/>
    <x v="4"/>
    <x v="1"/>
    <s v="PRACTICANTES GESTIÓN DEL RIESGO"/>
    <n v="4"/>
    <s v="1 AÑO"/>
    <n v="41952000"/>
  </r>
  <r>
    <x v="0"/>
    <s v="DESARROLLO ORGANIZACIONAL"/>
    <s v="GERENCIA ESTRATÉGICA Y COMERCIAL"/>
    <x v="1"/>
    <x v="5"/>
    <x v="3"/>
    <s v="SOFTWARE @RISK PARA LA IMPLEMENTACIÓN DEL SUBSISTEMA DE GESTIÓN DEL RIESGO DE LIQUIDEZ "/>
    <n v="1"/>
    <s v="1 AÑO"/>
    <n v="6360400"/>
  </r>
  <r>
    <x v="0"/>
    <s v="DESARROLLO ORGANIZACIONAL"/>
    <s v="GERENCIA ESTRATÉGICA Y COMERCIAL"/>
    <x v="1"/>
    <x v="5"/>
    <x v="3"/>
    <s v="FECHA DE EJECUCIÓN: ENERO - SEPTIEMBRE 2023_x000a_RENOVACIÓN ANUAL DE LICENCIA DE AUTOMATION ANYWHERE Y AUMENTO DEL PAQUETE DE LICENCIAS._x000a_- 12.000 USD: RENOVACIÓN_x000a_- 7.200 USD: 3 BOTS RUNNER UNATTENDED_x000a_- 3.600 USD: 2 BOT CREATOR_x000a_- 3.600 USD: 3 BOT ATTENDED_x000a_TOTAL: 51.600 USD PARA EL 2023_x000a_TRM 26 SEPTIEMBRE 2022: $4.500_x000a_TOTAL EN PESOS: $232.200.000_x000a__x000a_ESTO CONTRIBUYE AL CUMPLIMIENTO DEL OBJETIVO DE OPTIMIZACIÓN DE PROCESOS MEDIANTE LA AUTOMATIZACIÓN DE PROCESOS E INTELIGENCIA ARTIFICIAL Y TAMBIÉN RESPONDE AL PROGRAMA DE HOSPITAL INTELIGENTE, AL PROYECTO ESTRATÉGICO DE RPA, MEDIANTE LA AUTOMATIZACIÓN DE SUS PROCESOS Y LA INCORPORACIÓN DE TECNOLOGÍAS EMERGENTES."/>
    <n v="1"/>
    <s v="1 AÑO"/>
    <n v="232200000"/>
  </r>
  <r>
    <x v="1"/>
    <s v="DESARROLLO ORGANIZACIONAL"/>
    <s v="GERENCIA ESTRATÉGICA Y COMERCIAL"/>
    <x v="1"/>
    <x v="5"/>
    <x v="3"/>
    <s v="FECHA DE EJECUCIÓN: ENERO A FEBRERO 2023_x000a_ADQUISICIÓN DE SOFTWARE OCR (OBJECTS COGNITIVE RECOGNIZE) COMPLEMENTARIO PARA LA AUTOMATIZACIÓN CON RPA._x000a_ESTO CONTRIBUYE AL CUMPLIMIENTO DEL OBJETIVO DE OPTIMIZACIÓN DE LOS SUBPROCESOS PRIORIZADOS MEDIANTE LA AUTOMATIZACIÓN DE PROCESOS E INTELIGENCIA ARTIFICIAL. Y TAMBIÉN RESPONDE AL PROGRAMA DE HOSPITAL DIGITAL, AL PROYECTO DE RPA, MEDIANTE LA AUTOMATIZACIÓN DE SUS PROCESOS Y LA INCORPORACIÓN DE TECNOLOGÍAS EMERGENTES."/>
    <n v="1"/>
    <s v="1 AÑO"/>
    <n v="50000000"/>
  </r>
  <r>
    <x v="1"/>
    <s v="DESARROLLO ORGANIZACIONAL"/>
    <s v="GERENCIA ESTRATÉGICA Y COMERCIAL"/>
    <x v="1"/>
    <x v="4"/>
    <x v="2"/>
    <s v="FECHA DE EJECUCIÓN: ENERO A DICIEMBRE 2023_x000a_CONTRATO CON EMPRESA DESARROLLADORA DE ROBOTS Y/O VINCULACIÓN DE PERSONAL RPA PARA LA IMPLEMENTACIÓN DEL CENTRO DE COMPETENCIAS DISEÑADO ACORDE AL ESQUEMA DEFINIDO (CENTALIZADO, DESCENTRALIZADO O MIXTO)._x000a__x000a_OBSERVACIÓN: EL COSTO DE LA IMPLEMENTACIÓN DEL CENTRO DE COMPETENCIAS VARÍA DE ACUERDO AL ESQUEMA DEFINIDO, PUEDE SER FÁBRICA DE ROBOTS INTERNA, LO QUE IMPLICA VINCULAR UN EQUIPO DE DESARROLLO DE ROBOTS; PUEDE SER FÁBRICA EXTERNA, LO QUE IMPLICA CONTAR CON UN PROVEEDOR QUE CREE LOS ROBOTS Y PRESTE EL SOPORTE Y MANTENIMIENTO; PUEDE SER MIXTO, LO QUE IMPLICA VINCULAR PERSONAL Y CONTAR CON UN PROVEEDOR, DEFINIENDO LOS ALCANCES DE RESPONSABILIDADES._x000a__x000a_ESTO CONTRIBUYE AL CUMPLIMIENTO DEL OBJETIVO DE OPTIMIZACIÓN DE PROCESOS MEDIANTE LA AUTOMATIZACIÓN DE PROCESOS E INTELIGENCIA ARTIFICIAL Y TAMBIÉN RESPONDE AL PROGRAMA DE HOSPITAL INTELIGENTE, AL PROYECTO ESTRATÉGICO DE RPA, MEDIANTE LA AUTOMATIZACIÓN DE SUS PROCESOS Y LA INCORPORACIÓN DE TECNOLOGÍAS EMERGENTES._x000a__x000a_BAJO EL SUPUESTO DE CONFORMAR EL EQUIPO DE DESARROLLO CON PERSONAL VINCULADO PARA LOS BOTS MENOS COMPLEJOS Y PERSONAL EXTERNO EXPERTO PARA LOS BOTS DE ALTA COMPLEJIDAD, SE REQUERIRÍAN:_x000a_EXTERNO_x000a_- 4 DESARROLADORES EXTERNOS (10.700.000*4)*12 MESES=513'394.000_x000a_- 2 ARQUITECTO EXTERNO (11'600.000*2)*12 MESES=278'400.000_x000a_TOTAL: $792.000.000_x000a__x000a_INTERNO_x000a_- 4 DESARROLLADORES INTERNOS (4'500.000*1,5271)*13*2= $357'341.400_x000a_- 2 ARQUITECTOS INTERNOS (6'000.000*1,5271)*13= $238'227.600_x000a_TOTAL: $595.569.000_x000a_"/>
    <n v="6"/>
    <s v="1 AÑO"/>
    <n v="792000000"/>
  </r>
  <r>
    <x v="1"/>
    <s v="DESARROLLO ORGANIZACIONAL"/>
    <s v="GERENCIA ESTRATÉGICA Y COMERCIAL"/>
    <x v="1"/>
    <x v="5"/>
    <x v="1"/>
    <s v="DESARROLLO DE COMPETENCIAS DEL EQUIPO DE RPA VINCULADO INTERNO EN EL HOSPITAL ALMA MÁTER DE ANTIOQUIA._x000a__x000a_ESTO CONTRIBUYE AL CUMPLIMIENTO DEL OBJETIVO DE OPTIMIZACIÓN DE PROCESOS MEDIANTE LA AUTOMATIZACIÓN DE PROCESOS E INTELIGENCIA ARTIFICIAL Y TAMBIÉN RESPONDE AL PROGRAMA DE HOSPITAL INTELIGENTE, AL PROYECTO ESTRATÉGICO DE RPA, MEDIANTE LA AUTOMATIZACIÓN DE SUS PROCESOS Y LA INCORPORACIÓN DE TECNOLOGÍAS EMERGENTES."/>
    <n v="1"/>
    <s v="1 AÑO"/>
    <n v="35000000"/>
  </r>
  <r>
    <x v="1"/>
    <s v="DESARROLLO ORGANIZACIONAL"/>
    <s v="GERENCIA ESTRATÉGICA Y COMERCIAL"/>
    <x v="1"/>
    <x v="6"/>
    <x v="6"/>
    <s v="1 PRACTICANTE DE INGENIERIA INDUSTRIAL Y 1 PRACTICANTE DE INGENIERÍA DE SISTEMAS PARA CADA SEMESTRE ASOCIADOS AL PROYECTO ESTRATEGICO DE RPA  Y A ARQUITECTURA EMPRESARIAL."/>
    <n v="4"/>
    <s v="1 AÑO"/>
    <n v="41952000"/>
  </r>
  <r>
    <x v="1"/>
    <s v="DESARROLLO ORGANIZACIONAL"/>
    <s v="GERENCIA ESTRATÉGICA Y COMERCIAL"/>
    <x v="1"/>
    <x v="4"/>
    <x v="2"/>
    <s v="ACOMPAÑAMIENTO EN LA IMPLEMENTACIÓN DE ARQUITECTURA EMPRESARIAL, YA SEA MEDIANTE REFERENCIACIÓN, FORMACIÓN ACTUALIZADA DE TOGAF O ASESORÍA CON EMPRESA CONSULTORA"/>
    <n v="3"/>
    <s v="1 AÑO"/>
    <n v="90000000"/>
  </r>
  <r>
    <x v="0"/>
    <s v="DESARROLLO ORGANIZACIONAL"/>
    <s v="GERENCIA ESTRATÉGICA Y COMERCIAL"/>
    <x v="1"/>
    <x v="5"/>
    <x v="3"/>
    <s v="COMPRA DE LICENCIA SOFTWARE SIMULACIÓN"/>
    <n v="1"/>
    <s v="1 AÑO"/>
    <n v="80000000"/>
  </r>
  <r>
    <x v="1"/>
    <s v="DESARROLLO ORGANIZACIONAL"/>
    <s v="GERENCIA ESTRATÉGICA Y COMERCIAL"/>
    <x v="1"/>
    <x v="5"/>
    <x v="3"/>
    <s v="RENOVACIÓN DE LICENCIA DEL SOFTWARE TABLEAU"/>
    <n v="1"/>
    <s v="1 AÑO"/>
    <n v="3000000"/>
  </r>
  <r>
    <x v="0"/>
    <s v="DESARROLLO ORGANIZACIONAL"/>
    <s v="GERENCIA ESTRATÉGICA Y COMERCIAL"/>
    <x v="1"/>
    <x v="5"/>
    <x v="1"/>
    <s v="SUSCRIPCIÓN A LA PLATAFORMA DATACAMP PARA ACCEDER A MODELOS DE SIMULACIÓN"/>
    <n v="10"/>
    <s v="1 AÑO"/>
    <n v="30000000"/>
  </r>
  <r>
    <x v="1"/>
    <s v="DESARROLLO ORGANIZACIONAL"/>
    <s v="GERENCIA ESTRATÉGICA Y COMERCIAL"/>
    <x v="1"/>
    <x v="4"/>
    <x v="1"/>
    <s v="CURSO DE SIMULACIÓN DE EVENTOS DISCRETOS Y DINAMICA DE SISTEMAS"/>
    <n v="6"/>
    <s v="1 AÑO"/>
    <n v="40000000"/>
  </r>
  <r>
    <x v="1"/>
    <s v="DESARROLLO ORGANIZACIONAL"/>
    <s v="GERENCIA ESTRATÉGICA Y COMERCIAL"/>
    <x v="1"/>
    <x v="6"/>
    <x v="6"/>
    <s v="2 PRACTICANTES  POR SEMESTRE  DE INGENIERIA INDUSTRIAL ASOCIADAS AL PROYECTOS ESTRATEGICOS  Y ADICIONALMENTE COMO COMPROMISO DE RELACIÓN ENTRE LA IPS UNIVERSITARIA Y EL GRUPO DE INVESTIGACIÓN INCAS DE LA UDEA."/>
    <n v="4"/>
    <s v="1 AÑO"/>
    <n v="41952000"/>
  </r>
  <r>
    <x v="0"/>
    <s v="DESARROLLO ORGANIZACIONAL"/>
    <s v="GERENCIA ESTRATÉGICA Y COMERCIAL"/>
    <x v="1"/>
    <x v="4"/>
    <x v="2"/>
    <s v="ASESORIA PARA REALIZAR ANALISIS DE CAPACIDAD INSTITUCIONAL"/>
    <n v="1"/>
    <s v="1 AÑO"/>
    <n v="70000000"/>
  </r>
  <r>
    <x v="0"/>
    <s v="DESARROLLO ORGANIZACIONAL"/>
    <s v="GERENCIA ESTRATÉGICA Y COMERCIAL"/>
    <x v="1"/>
    <x v="4"/>
    <x v="2"/>
    <s v="CONSULTORIA INTELIGRENCIA DE NEGOCIO "/>
    <n v="1"/>
    <s v="1 AÑO"/>
    <n v="70000000"/>
  </r>
  <r>
    <x v="2"/>
    <s v="ENSAYOS CLÍNICOS"/>
    <s v="DIRECCIÓN DOCENCIA E INVESTIGACIÓN"/>
    <x v="0"/>
    <x v="7"/>
    <x v="0"/>
    <s v="DESHUMIFICADOR ARCHIVO ENSAYOS CLINICOS "/>
    <n v="1"/>
    <s v="1 AÑO"/>
    <n v="2000000"/>
  </r>
  <r>
    <x v="1"/>
    <s v="ENSAYOS CLÍNICOS"/>
    <s v="DIRECCIÓN DOCENCIA E INVESTIGACIÓN"/>
    <x v="1"/>
    <x v="6"/>
    <x v="5"/>
    <s v="RENOVACION DE CERTIFICACIÓN INVIMA EN BUENAS PRACTICAS CLÍNICA. "/>
    <n v="1"/>
    <s v="1 AÑO"/>
    <n v="15000000"/>
  </r>
  <r>
    <x v="1"/>
    <s v="ENSAYOS CLÍNICOS"/>
    <s v="DIRECCIÓN DOCENCIA E INVESTIGACIÓN"/>
    <x v="0"/>
    <x v="5"/>
    <x v="0"/>
    <s v="SISTEMA DE SONIDO Y VIDEO PARA TRANSMISIÓN DE REUNIONES "/>
    <n v="3"/>
    <s v="1 AÑO"/>
    <n v="10000000"/>
  </r>
  <r>
    <x v="0"/>
    <s v="ENSAYOS CLÍNICOS"/>
    <s v="DIRECCIÓN DOCENCIA E INVESTIGACIÓN"/>
    <x v="1"/>
    <x v="4"/>
    <x v="5"/>
    <s v="CAPACITACIONES INTEGRANTES COMITÉ DE ÉTICA"/>
    <n v="3"/>
    <s v="1 AÑO"/>
    <n v="10000000"/>
  </r>
  <r>
    <x v="1"/>
    <s v="GESTIÓN AMBIENTAL"/>
    <s v="GERENCIA ADMINISTRATIVA Y FINANCIERA"/>
    <x v="1"/>
    <x v="8"/>
    <x v="1"/>
    <s v="GESTION EXTERNA DE RESIDUOS PELIGROSOS DE RIESGO BIOLÓGICO"/>
    <n v="1"/>
    <s v="1 AÑO"/>
    <n v="650000000"/>
  </r>
  <r>
    <x v="1"/>
    <s v="GESTIÓN AMBIENTAL"/>
    <s v="GERENCIA ADMINISTRATIVA Y FINANCIERA"/>
    <x v="1"/>
    <x v="8"/>
    <x v="1"/>
    <s v="GESTION EXTERNA DE RESIDUOS PELIGROSOS DE RIESGO QUÍMICO"/>
    <n v="1"/>
    <s v="1 AÑO"/>
    <n v="38000000"/>
  </r>
  <r>
    <x v="0"/>
    <s v="GESTIÓN AMBIENTAL"/>
    <s v="GERENCIA ADMINISTRATIVA Y FINANCIERA"/>
    <x v="1"/>
    <x v="8"/>
    <x v="1"/>
    <s v="GESTION EXTERNA DE RESIDUOS DE RIESGO BIOLOGICO DE ATENCIÓN DOMICILIARIA"/>
    <n v="1"/>
    <s v="1 AÑO"/>
    <n v="165000000"/>
  </r>
  <r>
    <x v="1"/>
    <s v="GESTIÓN AMBIENTAL"/>
    <s v="GERENCIA ADMINISTRATIVA Y FINANCIERA"/>
    <x v="1"/>
    <x v="8"/>
    <x v="1"/>
    <s v="GESTION EXTERNA DE RESIDUOS APROVECHABLES"/>
    <n v="1"/>
    <s v="1 AÑO"/>
    <n v="140000000"/>
  </r>
  <r>
    <x v="1"/>
    <s v="GESTIÓN AMBIENTAL"/>
    <s v="GERENCIA ADMINISTRATIVA Y FINANCIERA"/>
    <x v="1"/>
    <x v="8"/>
    <x v="1"/>
    <s v="ANÁLISIS MICROBIOLÓGICO DE AGUA, SUPERFICIES Y AIRE "/>
    <n v="1"/>
    <s v="1 AÑO"/>
    <n v="65000000"/>
  </r>
  <r>
    <x v="0"/>
    <s v="GESTIÓN AMBIENTAL"/>
    <s v="GERENCIA ADMINISTRATIVA Y FINANCIERA"/>
    <x v="1"/>
    <x v="8"/>
    <x v="1"/>
    <s v="CARACTERIZACIÓN DE VERTIMIENTOS "/>
    <n v="1"/>
    <s v="2 MESES"/>
    <n v="16000000"/>
  </r>
  <r>
    <x v="2"/>
    <s v="GESTIÓN AMBIENTAL"/>
    <s v="GERENCIA ADMINISTRATIVA Y FINANCIERA"/>
    <x v="1"/>
    <x v="8"/>
    <x v="1"/>
    <s v="CARACTERIZACIÓN DE VERTIMIENTOS"/>
    <n v="1"/>
    <s v="2 MESES"/>
    <n v="6000000"/>
  </r>
  <r>
    <x v="1"/>
    <s v="GESTIÓN AMBIENTAL"/>
    <s v="GERENCIA ADMINISTRATIVA Y FINANCIERA"/>
    <x v="1"/>
    <x v="8"/>
    <x v="1"/>
    <s v="CONTROL DE PLAGAS "/>
    <n v="1"/>
    <s v="1 AÑO"/>
    <n v="18000000"/>
  </r>
  <r>
    <x v="0"/>
    <s v="GESTIÓN AMBIENTAL"/>
    <s v="GERENCIA ADMINISTRATIVA Y FINANCIERA"/>
    <x v="1"/>
    <x v="8"/>
    <x v="1"/>
    <s v="CONTROL DE PLAGAS CHOQUE (NEBULIZACIÓN)"/>
    <n v="1"/>
    <s v="1 AÑO"/>
    <n v="10000000"/>
  </r>
  <r>
    <x v="0"/>
    <s v="GESTIÓN AMBIENTAL"/>
    <s v="GERENCIA ADMINISTRATIVA Y FINANCIERA"/>
    <x v="1"/>
    <x v="8"/>
    <x v="1"/>
    <s v="ACTIVIDADES DE GESTIÓN AMBIENTAL PARA EL DIA DEL MEDIO AMBIENTE"/>
    <n v="1"/>
    <s v="1 MES"/>
    <n v="4500000"/>
  </r>
  <r>
    <x v="0"/>
    <s v="GESTIÓN AMBIENTAL"/>
    <s v="GERENCIA ADMINISTRATIVA Y FINANCIERA"/>
    <x v="1"/>
    <x v="8"/>
    <x v="1"/>
    <s v="MANTENIMIENTO DE ESPECIES ARBOREAS ALREDEDOR DE LA CLÍNICA LEÓN XIII"/>
    <n v="1"/>
    <s v="1 AÑO"/>
    <n v="20000000"/>
  </r>
  <r>
    <x v="0"/>
    <s v="GESTIÓN AMBIENTAL"/>
    <s v="GERENCIA ADMINISTRATIVA Y FINANCIERA"/>
    <x v="1"/>
    <x v="8"/>
    <x v="1"/>
    <s v="MANTENIMIENTO TRAMPA DE GRASAS"/>
    <n v="1"/>
    <s v="1 AÑO"/>
    <n v="12000000"/>
  </r>
  <r>
    <x v="0"/>
    <s v="GESTIÓN AMBIENTAL"/>
    <s v="GERENCIA ADMINISTRATIVA Y FINANCIERA"/>
    <x v="1"/>
    <x v="8"/>
    <x v="1"/>
    <s v="CURSO OPERADORES DE CALDERAS"/>
    <n v="1"/>
    <s v="1 AÑO"/>
    <n v="600000"/>
  </r>
  <r>
    <x v="0"/>
    <s v="GESTIÓN AMBIENTAL"/>
    <s v="GERENCIA ADMINISTRATIVA Y FINANCIERA"/>
    <x v="1"/>
    <x v="8"/>
    <x v="1"/>
    <s v="MANTENIMIENTO DOSIFICADOR DE CLORO "/>
    <n v="1"/>
    <s v="1 AÑO"/>
    <n v="4000000"/>
  </r>
  <r>
    <x v="1"/>
    <s v="INGENIERÍA BIOMÉDICA"/>
    <s v="GERENCIA ADMINISTRATIVA Y FINANCIERA"/>
    <x v="1"/>
    <x v="0"/>
    <x v="7"/>
    <s v="MANTENIMIENTO PREVENTIVO, CORRECTIVO Y FABRICACIÓN DE PIEZAS ADICIONALES PARA EL INSTRUMENTAL, LENTES, EQUIPOS BIOMEDICOS Y OTROS EQUIPOS ESPECIALIZADOS QUIRÚRGICOS TALES COMO ÓPTICAS, FIBROSCOPIOS, MOTORES QUIRÚRGICOS, ENTRE OTROS EQUIPOS BIOMÉDICOS DEL HOSPITAL ALMA MATER DE ANTIOQUIA."/>
    <s v="A DEMANDA"/>
    <s v="1 AÑO"/>
    <n v="400000000"/>
  </r>
  <r>
    <x v="1"/>
    <s v="INGENIERÍA BIOMÉDICA"/>
    <s v="GERENCIA ADMINISTRATIVA Y FINANCIERA"/>
    <x v="1"/>
    <x v="0"/>
    <x v="1"/>
    <s v="INSTALACIONES DE REDES DE GASES, PUNTOS DE RED Y TODOS LOS COMPONENTES QUE SE REQUIERAN PARA EL CORRECTO SUMINISTRO DE GASES MEDICINALES QUE SE LLEGUE A REQUERIER POR APERTURA DE NUEVOS SERVICIOS."/>
    <s v="A DEMANDA"/>
    <s v="1 AÑO"/>
    <n v="1000000000"/>
  </r>
  <r>
    <x v="1"/>
    <s v="INGENIERÍA BIOMÉDICA"/>
    <s v="GERENCIA ADMINISTRATIVA Y FINANCIERA"/>
    <x v="1"/>
    <x v="0"/>
    <x v="8"/>
    <s v="ALQUILER DE EQUIPOS BIOMÉDICOS  EN EL HOSPITAL ALMA MATER DE ANTIOQUIA EN SUS DIFERENTES SEDES, LOS CUALES PUEDEN VARIAR EN CANTIDAD SEGÚN LA DEMANDA DE LA INSTITUCIÓN."/>
    <s v="A DEMANDA"/>
    <s v="1 AÑO"/>
    <n v="1000000000"/>
  </r>
  <r>
    <x v="1"/>
    <s v="INGENIERÍA BIOMÉDICA"/>
    <s v="GERENCIA ADMINISTRATIVA Y FINANCIERA"/>
    <x v="1"/>
    <x v="0"/>
    <x v="7"/>
    <s v="CORRECTIVO A VENTILADORES MARCA HAMILTON GALILEO Y C1, ADICIONAL A ESTERILIZADORES A VAPOR BAUMER EN LA SEDE PRADO."/>
    <s v="2 VISITAS"/>
    <s v="1 AÑO"/>
    <n v="150000000"/>
  </r>
  <r>
    <x v="0"/>
    <s v="INGENIERÍA BIOMÉDICA"/>
    <s v="GERENCIA ADMINISTRATIVA Y FINANCIERA"/>
    <x v="1"/>
    <x v="0"/>
    <x v="7"/>
    <s v="ACTUALIZACION DE SOFTWARE Y CORRECTIVO A VENTILADORES MARCA LEISTUNG."/>
    <s v="1 VISITA"/>
    <s v="1 AÑO"/>
    <n v="150000000"/>
  </r>
  <r>
    <x v="1"/>
    <s v="INGENIERÍA BIOMÉDICA"/>
    <s v="GERENCIA ADMINISTRATIVA Y FINANCIERA"/>
    <x v="1"/>
    <x v="0"/>
    <x v="7"/>
    <s v="MANTENIMIENTO CORRECTIVOS A EQUIPOS BIOMEDICOS  DEL HOSPITAL ALMA MATER DE ANTIOQUIA POR FALLOS ENCONTRADOS EN LOS MANTENIMIENTOS PREVENTIVOS REALIZADOS POR EL PERSONAL DEL HOSPITAL ALMA MATER DE ANTIOQUIA"/>
    <s v="A DEMANDA"/>
    <s v="1 AÑO"/>
    <n v="300000000"/>
  </r>
  <r>
    <x v="1"/>
    <s v="INGENIERÍA BIOMÉDICA"/>
    <s v="GERENCIA ADMINISTRATIVA Y FINANCIERA"/>
    <x v="1"/>
    <x v="0"/>
    <x v="7"/>
    <s v="MANTENIMIENTO PREVENTIVO Y CORRECTIVO DE TORRES DE LAPAROSCOPIA Y TODOS SUS COMPONENTES MARCA STRYKER, ADICIONAL EQUIPOS GRISES."/>
    <s v="2 VISITAS"/>
    <s v="1 AÑO"/>
    <n v="150000000"/>
  </r>
  <r>
    <x v="1"/>
    <s v="INGENIERÍA BIOMÉDICA"/>
    <s v="GERENCIA ADMINISTRATIVA Y FINANCIERA"/>
    <x v="1"/>
    <x v="0"/>
    <x v="7"/>
    <s v="MANTENIMIENTO PREVENTIVO Y CORRECTIVO A EQUIPOS DE ESTERILIZACIÓN MARCA CISA Y  VAPOR MARCA OHIO DEL HOSPITAL ALMA MATER DE ANTIOQUIA UBICADOS EN LA SEDE CLÍNICA LEÓN XIII Y SEDE PRADO"/>
    <s v="3 VISITAS"/>
    <s v="1 AÑO"/>
    <n v="300000000"/>
  </r>
  <r>
    <x v="1"/>
    <s v="INGENIERÍA BIOMÉDICA"/>
    <s v="GERENCIA ADMINISTRATIVA Y FINANCIERA"/>
    <x v="1"/>
    <x v="0"/>
    <x v="7"/>
    <s v="MANTENIMIENTO PREVENTIVO Y CORRECTIVO A EQUIPOSDE DE ODONTOLOGIA."/>
    <s v="2 VISITAS"/>
    <s v="1 AÑO"/>
    <n v="30000000"/>
  </r>
  <r>
    <x v="1"/>
    <s v="INGENIERÍA BIOMÉDICA"/>
    <s v="GERENCIA ADMINISTRATIVA Y FINANCIERA"/>
    <x v="1"/>
    <x v="5"/>
    <x v="3"/>
    <s v="DISEÑO DE APLICACIONES, DESARROLLO DE SOFTWARE Y HARDWARE, HERRAMIENTAS DE INTERNET DE LAS NECESIDADES EN ENTORNO DE SALUD, CREACION DE INTERFACES DE INTEROPERABILIDAD DE EQUIPOS Y SISTEMAS DE INTEGRACION. IMPLEMENTACION DE ESTRATEGIAS Y TECNOLOGIAS DE INNOVACION EN SALUD. USO, CARACTERIZACION Y ANALISIS DE DATOS BIGDATA."/>
    <s v="A DEMANDA"/>
    <s v="1 AÑO"/>
    <n v="200000000"/>
  </r>
  <r>
    <x v="1"/>
    <s v="INGENIERÍA BIOMÉDICA"/>
    <s v="GERENCIA ADMINISTRATIVA Y FINANCIERA"/>
    <x v="1"/>
    <x v="5"/>
    <x v="3"/>
    <s v="SOPORTE Y DESARROLLO DE MODULOS ADICIONALES PARA SOFTWARE DE GESTION DE TECNOLOGIA QSYSTEM"/>
    <s v="A DEMANDA"/>
    <s v="1 AÑO"/>
    <n v="100000000"/>
  </r>
  <r>
    <x v="1"/>
    <s v="INGENIERÍA BIOMÉDICA"/>
    <s v="GERENCIA ADMINISTRATIVA Y FINANCIERA"/>
    <x v="1"/>
    <x v="0"/>
    <x v="7"/>
    <s v="MANTENIMIENTO PREVENTIVO Y CORRECTIVO A LOS SIGUIENTES EQUIPOS, MICROSCOPIO QUIRÚRGICOS, LÁMPARA DE HENDIDURA, CAMPIMETRO, LASER YAG, CÁMARA ANGIOGRAFÍA RETINAL, PRUEBA DE ESFUERZO, BANDA CAMINADORA, BICICLETA RECUMBENT, ELÍPTICA, ADICIONAL EQUIPOS DE LA UNIDAD VISUAL  DE CONSULTA EXTERNA"/>
    <s v="2 VISITAS"/>
    <s v="1 AÑO"/>
    <n v="100000000"/>
  </r>
  <r>
    <x v="1"/>
    <s v="INGENIERÍA BIOMÉDICA"/>
    <s v="GERENCIA ADMINISTRATIVA Y FINANCIERA"/>
    <x v="1"/>
    <x v="0"/>
    <x v="7"/>
    <s v="MANTENIMIENTO PREVENTIVO Y CORRECTIVO DE LOS EQUIPOS LASER  LISA MODELO SPHINX JR,  GENERADOR BIPOLAR KARL STORZ, LITOTRIPTOR KARL STOR, URETEROSCOPIOS KARL STORZ, VIDEOLARINGOSCOPIOS, VIDEOENDOSCOPIO FLEXIBLE, VIDEORINOFARINGOLARINGOSCOPIO, ADICIONAL EQUIPOS GRISES DE LA MARCA KARL STORZ."/>
    <s v="2 VISITAS"/>
    <s v="1 AÑO"/>
    <n v="200000000"/>
  </r>
  <r>
    <x v="0"/>
    <s v="INGENIERÍA BIOMÉDICA"/>
    <s v="GERENCIA ADMINISTRATIVA Y FINANCIERA"/>
    <x v="1"/>
    <x v="0"/>
    <x v="7"/>
    <s v="MANTENIMIENTO PREVENTIVO Y CORRECTIVO  DE EQUIPOS DE IMÁGENES DIAGNOSTICAS, RAYOS-X (MÓVIL Y FIJO), ARCOS EN C Y EQUIPO DE ECOGRAFÍA EN EL HOSPITAL ALMA MATER DE ANTIOQUIA SEDES LEÓN XIII Y PRADO."/>
    <s v="2 VISITAS"/>
    <s v="1 AÑO"/>
    <n v="400000000"/>
  </r>
  <r>
    <x v="0"/>
    <s v="INGENIERÍA BIOMÉDICA"/>
    <s v="GERENCIA ADMINISTRATIVA Y FINANCIERA"/>
    <x v="1"/>
    <x v="0"/>
    <x v="7"/>
    <s v="CALIFICACIÓN OPERACIONAL Y DESEMPEÑO A  EQUIPOS DE ESTERILIZACION, TERMODESINFECTADORA, ESTERILIZADOR DE PERÓXIDO DE HIDROGENO, ESTERILIZADOR DE VAPOR Y PLASMA; ADEMÁS DE LOS EQUIPOS CABINAS DE BIOSEGURIDAD, INCUBADORAS DE CO2, ESTERILIZADOR DE PEROXIDO DE HIDROGENO Y VAPOR , CONGELADOR TASA CONTROLADA."/>
    <s v="1 VISITA"/>
    <s v="1 AÑO"/>
    <n v="40000000"/>
  </r>
  <r>
    <x v="1"/>
    <s v="INGENIERÍA BIOMÉDICA"/>
    <s v="GERENCIA ADMINISTRATIVA Y FINANCIERA"/>
    <x v="1"/>
    <x v="0"/>
    <x v="7"/>
    <s v="ESTUDIOS AMBIENTALES Y CONTROL DE CALIDAD  A LOS EQUIPOS DE IMÁGENES DIAGNOSTICAS  QUE EMITEN RADIACIONES IONIZANTES"/>
    <s v="1 VISITA"/>
    <s v="1 AÑO"/>
    <n v="30000000"/>
  </r>
  <r>
    <x v="1"/>
    <s v="INGENIERÍA BIOMÉDICA"/>
    <s v="GERENCIA ADMINISTRATIVA Y FINANCIERA"/>
    <x v="1"/>
    <x v="0"/>
    <x v="1"/>
    <s v="LICENCIAS EQUIPOS DE IMAGEN DIONIZANTES"/>
    <n v="4"/>
    <s v="1 AÑO"/>
    <n v="15000000"/>
  </r>
  <r>
    <x v="1"/>
    <s v="INGENIERÍA BIOMÉDICA"/>
    <s v="GERENCIA ADMINISTRATIVA Y FINANCIERA"/>
    <x v="1"/>
    <x v="0"/>
    <x v="1"/>
    <s v="TELEMETRÍA DE VARIABLES ELECTRONICAS, NEUMATICAS, ELECTRICAS, HIDRAULICAS Y AMBIENTALES Y MEDICIONES PARA BUENAS PRÁCTICAS DE MANUFACTURA, ASÍ COMO EL ALQUILER DEL SOFTWARE, DESARROLLO DE APLICATIVO Y RENOVACION Y/O DISEÑO DE DISPOSITIVOS DE MEDICION QUE SE REQUIERAN PARA LA PLATAFORMA PARA EL CORRECTO FUNCIONAMIENTO DE ESTE SISTEMA EN EL HOSPITAL ALMA MATER DE ANTIOQUIA"/>
    <s v="A DEMANDA"/>
    <s v="1 AÑO"/>
    <n v="380000000"/>
  </r>
  <r>
    <x v="1"/>
    <s v="INGENIERÍA BIOMÉDICA"/>
    <s v="GERENCIA ADMINISTRATIVA Y FINANCIERA"/>
    <x v="1"/>
    <x v="0"/>
    <x v="1"/>
    <s v="CALIBRACIÓN DE EQUIPOS BIOMÉDICOS, CONTRATAR MÍNIMO 3 PROVEEDORES"/>
    <s v="A DEMANDA"/>
    <s v="1 AÑO"/>
    <n v="250000000"/>
  </r>
  <r>
    <x v="0"/>
    <s v="INGENIERÍA BIOMÉDICA"/>
    <s v="GERENCIA ADMINISTRATIVA Y FINANCIERA"/>
    <x v="1"/>
    <x v="0"/>
    <x v="7"/>
    <s v="MANTENIMIENTO PREVENTIVO Y CORRECTIVO DE INSTRUMENTAL Y EQUIPOS ESPECIALIZADOS DE LA MARCA AESCULAP"/>
    <s v="1 VISITA"/>
    <s v="1 AÑO"/>
    <n v="50000000"/>
  </r>
  <r>
    <x v="2"/>
    <s v="INGENIERÍA BIOMÉDICA"/>
    <s v="GERENCIA ADMINISTRATIVA Y FINANCIERA"/>
    <x v="1"/>
    <x v="0"/>
    <x v="7"/>
    <s v="REALIZAR MANTENIMIENTO PREVENTIVO Y CORRECTIVO A LAS CÁMARAS CORPÓREAS DE LA MARCA DAAVLIN DEL ÁREA DE FOTOTERAPIA SEDE PRADO."/>
    <s v="4 VISITAS"/>
    <s v="1 AÑO"/>
    <n v="30000000"/>
  </r>
  <r>
    <x v="2"/>
    <s v="INGENIERÍA BIOMÉDICA"/>
    <s v="GERENCIA ADMINISTRATIVA Y FINANCIERA"/>
    <x v="1"/>
    <x v="0"/>
    <x v="7"/>
    <s v="MANTENIMIENTO PREVENTIVO Y CORRECTIVO  DE EQUIPOS DE FOTOTERAPIA UNA CÁMARA CORPÓREA Y DE DOS CÁMARAS PARA MANOS Y PIES,  Y EQUIPO STARLUX PALOMAR DE LA UNIDAD DE FOTOTERAPIA SEDE PRADO."/>
    <s v="4  VISITAS"/>
    <s v="1 AÑO"/>
    <n v="50000000"/>
  </r>
  <r>
    <x v="2"/>
    <s v="INGENIERÍA BIOMÉDICA"/>
    <s v="GERENCIA ADMINISTRATIVA Y FINANCIERA"/>
    <x v="1"/>
    <x v="0"/>
    <x v="7"/>
    <s v="CALIBRACIÓN Y MANTENIMIENTO PREVENTIVO Y CORRECTIVO A EQUIPOS DE LA UNIDAD DE FONOAUDIOLOGÍA - AUDIOMETRIA DE LA  SEDE PRADO QUE INCLUYE CALIBRACIÓN GENERAL DE EQUIPOS ESPECIALIZADOS (ACTIVIDAD PARA REALIZAR EN EL LABORATORIO DE LA CIUDAD DE BOGOTÁ) , VERIFICACIÓN Y AJUSTE"/>
    <s v="2 VISITAS"/>
    <s v="1 AÑO"/>
    <n v="30000000"/>
  </r>
  <r>
    <x v="2"/>
    <s v="INGENIERÍA BIOMÉDICA"/>
    <s v="GERENCIA ADMINISTRATIVA Y FINANCIERA"/>
    <x v="1"/>
    <x v="0"/>
    <x v="7"/>
    <s v="MANTENIMIENTO PREVENTIVO Y CORRECTIVO AL EQUIPOS DE IMÁGENES DIAGNOSTICAS: MAMÓGRAFO MGU 10 A SERIE: C4532028 HOSPITAL ALMA MATER DE ANTIOQUIA"/>
    <s v="3 VISITAS"/>
    <s v="1 AÑO"/>
    <n v="100000000"/>
  </r>
  <r>
    <x v="2"/>
    <s v="INGENIERÍA BIOMÉDICA"/>
    <s v="GERENCIA ADMINISTRATIVA Y FINANCIERA"/>
    <x v="1"/>
    <x v="0"/>
    <x v="7"/>
    <s v="MANTENIMIENTO PREVENTIVO Y CORRECTIVO  A CABINAS DE BIOSEGURIDAD E INCUBADORAS DE CO2, DEL ÁREA DE BIOBANCO"/>
    <s v="2 VISITAS"/>
    <s v="1 AÑO"/>
    <n v="50000000"/>
  </r>
  <r>
    <x v="2"/>
    <s v="INGENIERÍA BIOMÉDICA"/>
    <s v="GERENCIA ADMINISTRATIVA Y FINANCIERA"/>
    <x v="1"/>
    <x v="0"/>
    <x v="7"/>
    <s v="CALIBRACIÓN DE EQUIPOS PATRÓN, ANALIZADORES, Y SIMULADORES"/>
    <n v="1"/>
    <s v="1 AÑO"/>
    <n v="200000000"/>
  </r>
  <r>
    <x v="2"/>
    <s v="INGENIERÍA BIOMÉDICA"/>
    <s v="GERENCIA ADMINISTRATIVA Y FINANCIERA"/>
    <x v="0"/>
    <x v="0"/>
    <x v="0"/>
    <s v="ANALIZADOR DE GASTO CARDIACO , ANALIZADOR DE TEMPERATURA , ANALIZADOR DE ENERGIA PARA ARMONICO, MEDIDOR DE OXIGENO"/>
    <s v="1 C/U"/>
    <s v="1 AÑO"/>
    <n v="150000000"/>
  </r>
  <r>
    <x v="2"/>
    <s v="INGENIERÍA BIOMÉDICA"/>
    <s v="GERENCIA ADMINISTRATIVA Y FINANCIERA"/>
    <x v="1"/>
    <x v="0"/>
    <x v="4"/>
    <s v="ESTÁ SOLICITUD ESTA ASOCIADO A VARIAS ACTIVIDADES QUE SE HAN PROMOVIDO DESDE LA COORDINACIÓN DEL ÁREA, ENTRE ELLAS SE_x000a_RESALTAN LOS BONOS POR PRODUCTIVIDAD DE ACTIVIDADES DURANTE EL MES QUE BUSCAN PROMOVER LA PRODUCTIVIDAD,_x000a_CUMPLIMIENTO DE INDICADORES Y COMPETENCIA SANA AL INTERIOR DEL PERSONAL; ADEMÁS SE HAN PROMOVIDO_x000a_CAPACITACIONES Y ENTRENAMIENTOS CON PROVEEDORES EXTERNOS, DE MANERA QUE EL PERSONAL DE INGENIERÍA_x000a_BIOMÉDICA SE ENCUENTRE CAPACITADO EN LAS TECNOLOGÍAS UTILIZADAS Y A LA VANGUARDIA EN CUANTO A_x000a_CONOCIMIENTOS Y ADEMÁS, TAMBIÉN SE RESALTAN LAS ACTIVIDADES CONSTANTES DE ACOMPAÑAMIENTOS CON_x000a_PROFESIONALES PARA MITIGAR EL RIESGO PSICOSOCIAL Y PROMOVER LA SALUD MENTAL DE LOS COLABORADORES, POR_x000a_MENCIONAR ALGUNAS DE LAS ACTIVIDADES._x000a_"/>
    <n v="12"/>
    <s v="1 AÑO"/>
    <n v="5000000"/>
  </r>
  <r>
    <x v="0"/>
    <s v="INGENIERÍA BIOMÉDICA"/>
    <s v="GERENCIA ADMINISTRATIVA Y FINANCIERA"/>
    <x v="1"/>
    <x v="0"/>
    <x v="7"/>
    <s v="CORRECTIVO PARA EQUIPOS MARCA DRAGER (VENTILADORES Y MONITORES DE SIGNOS VITALES) EQUIPOS QUE SALEN DE GARANTIA POR ENTREGA DE LA GOBERNACION"/>
    <s v="2 VISITAS"/>
    <s v="1 AÑO"/>
    <n v="80000000"/>
  </r>
  <r>
    <x v="0"/>
    <s v="INGENIERÍA BIOMÉDICA"/>
    <s v="GERENCIA ADMINISTRATIVA Y FINANCIERA"/>
    <x v="1"/>
    <x v="0"/>
    <x v="7"/>
    <s v="MANTENIMIENTO PREVENTIVO Y CORRECTIVO A UNIDAD DE CALENTAMIENTO DE FLUIDOS, ESTERIZADOR DE OXIDO DE ETILENO"/>
    <s v="1 VISITA"/>
    <s v="1 AÑO"/>
    <n v="100000000"/>
  </r>
  <r>
    <x v="0"/>
    <s v="INGENIERÍA BIOMÉDICA"/>
    <s v="GERENCIA ADMINISTRATIVA Y FINANCIERA"/>
    <x v="1"/>
    <x v="0"/>
    <x v="7"/>
    <s v="MANTENIMIENTO PREVENTIVO Y CORRECTIVO A EQUIPOS PARA ECOCARDIOGRAFÍA DEL ÁREA DE CARDIODIAGNOSTICO."/>
    <s v="2 VISITAS"/>
    <s v="1 AÑO"/>
    <n v="200000000"/>
  </r>
  <r>
    <x v="0"/>
    <s v="INGENIERÍA BIOMÉDICA"/>
    <s v="GERENCIA ADMINISTRATIVA Y FINANCIERA"/>
    <x v="1"/>
    <x v="0"/>
    <x v="7"/>
    <s v="MANTENIMIENTO PREVENTIVO Y CORRECTIVO A VIDEOBRONCOSCOPIO DEL AREA DE NEUMOLOGIA"/>
    <s v="2 VISITAS"/>
    <s v="1 AÑO"/>
    <n v="100000000"/>
  </r>
  <r>
    <x v="0"/>
    <s v="INGENIERÍA BIOMÉDICA"/>
    <s v="GERENCIA ADMINISTRATIVA Y FINANCIERA"/>
    <x v="1"/>
    <x v="0"/>
    <x v="7"/>
    <s v="MANTENIMIENTO PREVENTIVO Y CORRECTIVO EQUIPOS ESPECIALIZADOS PARA SOPORTE VITAL EN CIRUGIA CARDIO (BOMBA EXTRACORPOREA, MAQUINA DE AFERESIS Y AUTOTRANSFUSION E INTERCAMBIADOR DE CALOR)"/>
    <s v="3 VISITAS"/>
    <s v="1 AÑO"/>
    <n v="200000000"/>
  </r>
  <r>
    <x v="1"/>
    <s v="INGENIERÍA BIOMÉDICA"/>
    <s v="GERENCIA ADMINISTRATIVA Y FINANCIERA"/>
    <x v="1"/>
    <x v="0"/>
    <x v="7"/>
    <s v="MANTENIMIENTO PREVENTIVO Y CORRECTIVO A ESPIROMETROS DEL AREA DE NEUMOLOGIA Y SEDE PRADO"/>
    <s v="1 VISITA"/>
    <s v="1 AÑO"/>
    <n v="50000000"/>
  </r>
  <r>
    <x v="0"/>
    <s v="INGENIERÍA BIOMÉDICA"/>
    <s v="GERENCIA ADMINISTRATIVA Y FINANCIERA"/>
    <x v="1"/>
    <x v="0"/>
    <x v="7"/>
    <s v="MANTENIMIENTO PREVENTIVO Y CORRECTIVO A ROTEM DEL SERVICIO DE CIRUGÍA"/>
    <s v="1 VISITA"/>
    <s v="1 AÑO"/>
    <n v="40000000"/>
  </r>
  <r>
    <x v="0"/>
    <s v="INGENIERÍA BIOMÉDICA"/>
    <s v="GERENCIA ADMINISTRATIVA Y FINANCIERA"/>
    <x v="1"/>
    <x v="0"/>
    <x v="7"/>
    <s v="MANTENIMIENTO PREEVENTIVO Y CORRECTIVO, ADICIONAL CALIFICACION OPERACIONAL  DE CONGELADOR DE TASA CONTORLADA"/>
    <s v="1 VISITA"/>
    <s v="1 AÑO"/>
    <n v="5000000"/>
  </r>
  <r>
    <x v="0"/>
    <s v="INTERNACIÓN"/>
    <s v="DIRECCIÓN DE SALUD"/>
    <x v="0"/>
    <x v="0"/>
    <x v="0"/>
    <s v="ECOGRAFO BÁSICO (MEDICINA INTERNA) US MINDRAY Z6"/>
    <n v="1"/>
    <s v="6 MESES"/>
    <n v="70500000"/>
  </r>
  <r>
    <x v="2"/>
    <s v="SALUD ORAL"/>
    <s v="DIRECCIÓN DE SALUD"/>
    <x v="0"/>
    <x v="0"/>
    <x v="0"/>
    <s v="LAMPARA DE FOTOCURADO"/>
    <n v="2"/>
    <s v="6 MESES"/>
    <n v="9490500"/>
  </r>
  <r>
    <x v="2"/>
    <s v="SALUD ORAL"/>
    <s v="DIRECCIÓN DE SALUD"/>
    <x v="0"/>
    <x v="0"/>
    <x v="0"/>
    <s v="AMALGAMADOR"/>
    <n v="2"/>
    <s v="6 MESES"/>
    <n v="2242000"/>
  </r>
  <r>
    <x v="2"/>
    <s v="SALUD ORAL"/>
    <s v="DIRECCIÓN DE SALUD"/>
    <x v="0"/>
    <x v="0"/>
    <x v="0"/>
    <s v="SCALER"/>
    <n v="2"/>
    <s v="6 MESES"/>
    <n v="2340000"/>
  </r>
  <r>
    <x v="2"/>
    <s v="SALUD ORAL"/>
    <s v="DIRECCIÓN DE SALUD"/>
    <x v="0"/>
    <x v="0"/>
    <x v="0"/>
    <s v="CAVITRON"/>
    <n v="2"/>
    <s v="6 MESES"/>
    <n v="8500000"/>
  </r>
  <r>
    <x v="1"/>
    <s v="TALENTO HUMANO"/>
    <s v="STAFF"/>
    <x v="1"/>
    <x v="5"/>
    <x v="3"/>
    <s v="ARRENDAMIENTO MIDASOFT (SUMINISTRO DE PAGINAS WEB, SERVIDORES (HOSTING), COMPUTACION EN LA NUBE (CLOUD COMPUTING) "/>
    <n v="1"/>
    <s v="1 AÑO"/>
    <n v="36000000"/>
  </r>
  <r>
    <x v="1"/>
    <s v="TALENTO HUMANO"/>
    <s v="STAFF"/>
    <x v="1"/>
    <x v="5"/>
    <x v="3"/>
    <s v="NOMINA ELECTRONICA DIAN MIDASOFT"/>
    <n v="1"/>
    <s v="A DEMANDA"/>
    <n v="9600000"/>
  </r>
  <r>
    <x v="1"/>
    <s v="TALENTO HUMANO"/>
    <s v="STAFF"/>
    <x v="1"/>
    <x v="5"/>
    <x v="3"/>
    <s v="APLICATIVO DE CUADROS DE TURNO ADMTH"/>
    <n v="1"/>
    <s v="1 AÑO"/>
    <n v="96000000"/>
  </r>
  <r>
    <x v="1"/>
    <s v="TALENTO HUMANO"/>
    <s v="STAFF"/>
    <x v="1"/>
    <x v="4"/>
    <x v="1"/>
    <s v="SERVICIOS EXEQUIALES PARA PERSONAL VINCULADO Y BENEFICIARIOS "/>
    <n v="5143"/>
    <s v="1 AÑO"/>
    <n v="108000000"/>
  </r>
  <r>
    <x v="1"/>
    <s v="TALENTO HUMANO"/>
    <s v="STAFF"/>
    <x v="1"/>
    <x v="4"/>
    <x v="1"/>
    <s v="PAGO DE BONOS"/>
    <n v="17"/>
    <s v="1 AÑO"/>
    <n v="1000000000"/>
  </r>
  <r>
    <x v="1"/>
    <s v="TALENTO HUMANO"/>
    <s v="STAFF"/>
    <x v="1"/>
    <x v="4"/>
    <x v="1"/>
    <s v="ESTUDIOS DE SEGURIDAD PARA LOS PROCESOS DE SELECCIÓN"/>
    <n v="500"/>
    <s v="A DEMANDA"/>
    <n v="100000000"/>
  </r>
  <r>
    <x v="1"/>
    <s v="TALENTO HUMANO"/>
    <s v="STAFF"/>
    <x v="1"/>
    <x v="4"/>
    <x v="1"/>
    <s v="BATERIAS PARA EL PROCESO DE SELECCIÓN POR COMPETENCIAS"/>
    <n v="1000"/>
    <s v="A DEMANDA"/>
    <n v="20000000"/>
  </r>
  <r>
    <x v="0"/>
    <s v="TALENTO HUMANO"/>
    <s v="STAFF"/>
    <x v="1"/>
    <x v="4"/>
    <x v="4"/>
    <s v="INCENTIVO ESTANDAR 104 ACREDITACION Y EFR: AUXILIO POR NACIMIENTO DE HIJO O NIETO"/>
    <n v="150"/>
    <s v="A DEMANDA"/>
    <n v="15000000"/>
  </r>
  <r>
    <x v="0"/>
    <s v="TALENTO HUMANO"/>
    <s v="STAFF"/>
    <x v="1"/>
    <x v="4"/>
    <x v="4"/>
    <s v="INCENTIVO ESTANDAR 104 ACREDITACION Y EFR: AUXILIO OPTICO"/>
    <n v="150"/>
    <s v="A DEMANDA"/>
    <n v="7500000"/>
  </r>
  <r>
    <x v="0"/>
    <s v="TALENTO HUMANO"/>
    <s v="STAFF"/>
    <x v="1"/>
    <x v="4"/>
    <x v="4"/>
    <s v="INCENTIVO ESTANDAR 104 ACREDITACION Y EFR: AUXILIO MATRIMONIO"/>
    <n v="50"/>
    <s v="A DEMANDA"/>
    <n v="15000000"/>
  </r>
  <r>
    <x v="0"/>
    <s v="TALENTO HUMANO"/>
    <s v="STAFF"/>
    <x v="1"/>
    <x v="4"/>
    <x v="4"/>
    <s v="INCENTIVO ESTANDAR 104 ACREDITACION Y EFR Y LEY 1221 DE 2008: TELETRABAJO: DOTACION DE PERSONAL Y PRUEBAS TÈCNICAS"/>
    <n v="30"/>
    <s v="A DEMANDA"/>
    <n v="6000000"/>
  </r>
  <r>
    <x v="0"/>
    <s v="TALENTO HUMANO"/>
    <s v="STAFF"/>
    <x v="1"/>
    <x v="4"/>
    <x v="4"/>
    <s v="DETALLES FLORALES PARA JUBILACIONES O FALLECIMIENTOS Y RECONOCIMIENTOS"/>
    <n v="100"/>
    <s v="A DEMANDA"/>
    <n v="20000000"/>
  </r>
  <r>
    <x v="0"/>
    <s v="TALENTO HUMANO"/>
    <s v="STAFF"/>
    <x v="1"/>
    <x v="4"/>
    <x v="4"/>
    <s v="ACTIVIDAD DE LA FAMILIA NO 1. QUE RESPONDE A LA LEY 1857 DE 2017  ENCUENTRO DIA DEL NIÑO Y LA RECREACION"/>
    <n v="500"/>
    <s v="A DEMANDA"/>
    <n v="25000000"/>
  </r>
  <r>
    <x v="0"/>
    <s v="TALENTO HUMANO"/>
    <s v="STAFF"/>
    <x v="1"/>
    <x v="4"/>
    <x v="4"/>
    <s v="ACTIVIDAD DE PREPARACIÒN PARA LA JUBILACION Y EL RETIRO. RESPONDE A LOS ESTANDARES DE ACREDITACION 106"/>
    <n v="10"/>
    <s v="A DEMANDA"/>
    <n v="10000000"/>
  </r>
  <r>
    <x v="0"/>
    <s v="TALENTO HUMANO"/>
    <s v="STAFF"/>
    <x v="1"/>
    <x v="4"/>
    <x v="4"/>
    <s v="DIA DEL JUBILADO. RESPONDE A LOS ESTANDARES DE ACREDITACION 106"/>
    <n v="1"/>
    <s v="A DEMANDA"/>
    <n v="10000000"/>
  </r>
  <r>
    <x v="0"/>
    <s v="TALENTO HUMANO"/>
    <s v="STAFF"/>
    <x v="1"/>
    <x v="4"/>
    <x v="4"/>
    <s v="ACTIVIDAD DE INTEGRACION DE AMOR Y AMISTAD"/>
    <n v="2400"/>
    <s v="A DEMANDA"/>
    <n v="28000000"/>
  </r>
  <r>
    <x v="0"/>
    <s v="TALENTO HUMANO"/>
    <s v="STAFF"/>
    <x v="1"/>
    <x v="4"/>
    <x v="4"/>
    <s v="ACTIVIDAD DE INTEGRACION DE NAVIDAD"/>
    <n v="2400"/>
    <s v="A DEMANDA"/>
    <n v="60000000"/>
  </r>
  <r>
    <x v="0"/>
    <s v="TALENTO HUMANO"/>
    <s v="STAFF"/>
    <x v="1"/>
    <x v="4"/>
    <x v="4"/>
    <s v="CULTURA: RECONOCIMIENTO DE ALTO DESEMPEÑO (EL MEJOR DE LOS MEJORES)"/>
    <n v="1"/>
    <s v="A DEMANDA"/>
    <n v="50000000"/>
  </r>
  <r>
    <x v="0"/>
    <s v="TALENTO HUMANO"/>
    <s v="STAFF"/>
    <x v="1"/>
    <x v="4"/>
    <x v="4"/>
    <s v="CULTURA: ENCUENTRO Y PROGRAMA DE FORMACION DE LIDERES"/>
    <n v="1"/>
    <s v="A DEMANDA"/>
    <n v="20000000"/>
  </r>
  <r>
    <x v="0"/>
    <s v="TALENTO HUMANO"/>
    <s v="STAFF"/>
    <x v="1"/>
    <x v="4"/>
    <x v="4"/>
    <s v="INTERVENCIÓN RIESGO PSICOSOCIAL - CLIMA - CULTURA"/>
    <n v="2400"/>
    <s v="A DEMANDA"/>
    <n v="240000000"/>
  </r>
  <r>
    <x v="0"/>
    <s v="TALENTO HUMANO"/>
    <s v="STAFF"/>
    <x v="1"/>
    <x v="4"/>
    <x v="4"/>
    <s v="CELEBRACIÓN DE QUINQUENIOS"/>
    <n v="200"/>
    <s v="A DEMANDA"/>
    <n v="16000000"/>
  </r>
  <r>
    <x v="0"/>
    <s v="TALENTO HUMANO"/>
    <s v="STAFF"/>
    <x v="1"/>
    <x v="4"/>
    <x v="4"/>
    <s v="PARTICIPACIÓN EN JUEGOS DEPORTIVOS "/>
    <n v="150"/>
    <s v="A DEMANDA"/>
    <n v="15000000"/>
  </r>
  <r>
    <x v="0"/>
    <s v="TALENTO HUMANO"/>
    <s v="STAFF"/>
    <x v="1"/>
    <x v="4"/>
    <x v="4"/>
    <s v="APLICACIÓN DE LA ENCUESTA DE CULTURA POR VALORES BARRET VALUE "/>
    <n v="2400"/>
    <s v="3 MESES"/>
    <n v="11000000"/>
  </r>
  <r>
    <x v="0"/>
    <s v="TALENTO HUMANO"/>
    <s v="STAFF"/>
    <x v="1"/>
    <x v="4"/>
    <x v="1"/>
    <s v="VACUNACION OBLIGATORIA CUMPLIMIENTO LEGAL PROFESIOGRAMA"/>
    <n v="2400"/>
    <s v="1 AÑO"/>
    <n v="558984200"/>
  </r>
  <r>
    <x v="0"/>
    <s v="TALENTO HUMANO"/>
    <s v="STAFF"/>
    <x v="1"/>
    <x v="4"/>
    <x v="1"/>
    <s v="BATERIA DE RIESGO PSICOSOCIAL    OBLIGATORIA (RESOLUCION 2404 DE 2019 )"/>
    <n v="2400"/>
    <s v="1 AÑO"/>
    <n v="47580000"/>
  </r>
  <r>
    <x v="0"/>
    <s v="TALENTO HUMANO"/>
    <s v="STAFF"/>
    <x v="1"/>
    <x v="4"/>
    <x v="4"/>
    <s v="ELECCIONES COMITÉS CONVIVENCIA LABORAL Y COPASST."/>
    <n v="2"/>
    <s v="1 AÑO"/>
    <n v="5000000"/>
  </r>
  <r>
    <x v="0"/>
    <s v="TALENTO HUMANO"/>
    <s v="STAFF"/>
    <x v="1"/>
    <x v="4"/>
    <x v="1"/>
    <s v="REALIZACIÓN DE LA AUDITORIA INTERNA AL SG -SST BAJO LOS REQUISITOS DE LA RESOLUCIÓN 0312"/>
    <n v="1"/>
    <s v="1 AÑO"/>
    <n v="7000000"/>
  </r>
  <r>
    <x v="0"/>
    <s v="TALENTO HUMANO"/>
    <s v="STAFF"/>
    <x v="1"/>
    <x v="4"/>
    <x v="1"/>
    <s v="EXAMENES MEDICO OCUPACIONALES OBLIGATORIOS (RESOLUCION 2346 DE 2007) "/>
    <n v="1"/>
    <s v="1 AÑO"/>
    <n v="242046300"/>
  </r>
  <r>
    <x v="0"/>
    <s v="TALENTO HUMANO"/>
    <s v="STAFF"/>
    <x v="1"/>
    <x v="4"/>
    <x v="1"/>
    <s v="CAMPAÑAS SEGURIDAD Y SALUD EN EL TRABAJO "/>
    <n v="6"/>
    <s v="1 AÑO"/>
    <n v="10412500"/>
  </r>
  <r>
    <x v="0"/>
    <s v="TALENTO HUMANO"/>
    <s v="STAFF"/>
    <x v="1"/>
    <x v="4"/>
    <x v="1"/>
    <s v="AUDITORIAS SG-SST EXTERNA - CERTIFICACIÒN ISO 45001"/>
    <n v="1"/>
    <s v="1 AÑO"/>
    <n v="20000000"/>
  </r>
  <r>
    <x v="0"/>
    <s v="TALENTO HUMANO"/>
    <s v="STAFF"/>
    <x v="1"/>
    <x v="4"/>
    <x v="1"/>
    <s v="LABORATORIOS COMPLEMENTARIOS OBLIGATORIOS POR PROFESIOGRAMA"/>
    <n v="2400"/>
    <s v="1 AÑO"/>
    <n v="37377776"/>
  </r>
  <r>
    <x v="0"/>
    <s v="TALENTO HUMANO"/>
    <s v="STAFF"/>
    <x v="1"/>
    <x v="4"/>
    <x v="1"/>
    <s v="NECESIDADES IDENTIFICADAS POR LA 3100 DE 2019 Y LA 376 DE 2022:  SE REFIERE A LA PROYECCIÓN ESTIMADA DE BRECHAS DE FORMACIÓN QUE SE REQUIERAN POR AREAS."/>
    <s v="A DEMANDA"/>
    <s v="1 AÑO"/>
    <n v="350000000"/>
  </r>
  <r>
    <x v="0"/>
    <s v="TALENTO HUMANO"/>
    <s v="STAFF"/>
    <x v="1"/>
    <x v="4"/>
    <x v="1"/>
    <s v="REFERENCIACION CON 3 CENTROS DE SIMULACION DEL PAIS, PARA EL FORTALECIMIENTO DEL SUBPROCESO DE FORMACION Y DESARROLLO DEL TH POR MEDIO DE LA IMPLEMENTACION DEL PROYECTO DE HOSPITAL SIMULADO"/>
    <n v="3"/>
    <s v="1 AÑO"/>
    <n v="15000000"/>
  </r>
  <r>
    <x v="0"/>
    <s v="TALENTO HUMANO"/>
    <s v="STAFF"/>
    <x v="1"/>
    <x v="4"/>
    <x v="1"/>
    <s v="REESTRUCTURACION DE LA INDUCCION (FORMATOS, CARTILLAS, SOUVENIRS)"/>
    <n v="1"/>
    <s v="1 AÑO"/>
    <n v="10000000"/>
  </r>
  <r>
    <x v="1"/>
    <s v="PLANEACIÓN ESTRATÉGICA"/>
    <s v="GERENCIA ESTRATÉGICA Y COMERCIAL"/>
    <x v="1"/>
    <x v="3"/>
    <x v="2"/>
    <s v="CERTIFICACIÓN RSE FENALCO SOLIDARIO 2023 -RECONOCIMIENTO AL QUE APLICARÁ LA INSTITUCIÓN COMO EMPRESA SOCIALMENTE RESPONSABLE QUE HA DESARROLLADO EN LOS ÚLTIMOS AÑOS UN MODELO DE RSE INCLUSIVO PARA TODOS SUS GRUPOS DE INTERÉS ESTRATÉGICO. LA CERTIFICACIÓN REQUIERE UN CONVENIO SUSCRITO CON FENALCO CON UN COSTO ESTIMADO EN $8.000.000 PARA EL AÑO."/>
    <n v="1"/>
    <s v="1 AÑO"/>
    <n v="8000000"/>
  </r>
  <r>
    <x v="1"/>
    <s v="PLANEACIÓN ESTRATÉGICA"/>
    <s v="GERENCIA ESTRATÉGICA Y COMERCIAL"/>
    <x v="0"/>
    <x v="3"/>
    <x v="9"/>
    <s v="SOUVENIRES PARA LAS ACTIVIDADES CON COMUNIDAD DE LAS COMUNAS 4 Y 10, ÁREAS DE INFLUENCIA DE LA INSTITUCIÓN."/>
    <n v="200"/>
    <s v="1 AÑO"/>
    <n v="1000000"/>
  </r>
  <r>
    <x v="0"/>
    <s v="COORDINACIÓN TESORERÍA"/>
    <s v="GERENCIA ADMINISTRATIVA Y FINANCIERA"/>
    <x v="1"/>
    <x v="4"/>
    <x v="1"/>
    <s v="DIPLOMADO O CURSO EN GESTIÓN DE TESORERÍA (PAGOS, CARTERA Y RECAUDO)"/>
    <n v="1"/>
    <s v="1 AÑO"/>
    <n v="3000000"/>
  </r>
  <r>
    <x v="0"/>
    <s v="COORDINACIÓN TESORERÍA"/>
    <s v="GERENCIA ADMINISTRATIVA Y FINANCIERA"/>
    <x v="1"/>
    <x v="4"/>
    <x v="1"/>
    <s v="CURSO DE EXCEL AVANZADO "/>
    <n v="1"/>
    <s v="1 AÑO"/>
    <n v="3000000"/>
  </r>
  <r>
    <x v="0"/>
    <s v="COORDINACIÓN TESORERÍA"/>
    <s v="GERENCIA ADMINISTRATIVA Y FINANCIERA"/>
    <x v="1"/>
    <x v="4"/>
    <x v="1"/>
    <s v="GESTIÓN CARTERA ASEGURADORAS SOAT"/>
    <n v="1"/>
    <s v="1 AÑO"/>
    <n v="900000000"/>
  </r>
  <r>
    <x v="0"/>
    <s v="COORDINACIÓN TESORERÍA"/>
    <s v="GERENCIA ADMINISTRATIVA Y FINANCIERA"/>
    <x v="1"/>
    <x v="4"/>
    <x v="1"/>
    <s v="GESTIÓN CARTERA ERP"/>
    <n v="1"/>
    <s v="1 AÑO"/>
    <n v="2500000000"/>
  </r>
  <r>
    <x v="0"/>
    <s v="GESTION DOCUMENTAL"/>
    <s v="STAFF"/>
    <x v="1"/>
    <x v="9"/>
    <x v="10"/>
    <s v="SERVICIO A DEMANDA DE MENSAJERÍA ESPECIALIZADA A NIVEL LOCAL, REGIONAL Y NACIONAL PARA LA REMISIÓN DE DOCUMENTACIÓN, PAQUETERÍA, MERCANCÍA Y OTROS ELEMENTOS INSTITUCIONALES. RESPALDADO MEDIANTE GUÍA ÚNICA DE DESPACHO, SEGUIMIENTO EN LÍNEA DEL ESTADO DE ENVÍO Y EVIDENCIA DE ENTREGA EN LA GUÍA DE LA REMISIÓN"/>
    <s v="A DEMANDA"/>
    <s v="1 AÑO"/>
    <n v="45000000"/>
  </r>
  <r>
    <x v="0"/>
    <s v="GESTION DOCUMENTAL"/>
    <s v="STAFF"/>
    <x v="1"/>
    <x v="9"/>
    <x v="10"/>
    <s v="SERVICIO DE MENSAJERÍA URBANA PARA EL HOSPITAL ALMA MÁTER EN LA CIUDAD DE MEDELLÍN Y SU ÁREA METROPOLITANA, CON DISPONIBILIDAD DE TRES (3) MENSAJEROS MOTORIZADOS DE LUNES A VIERNES EN JORNADA DE 48 HORAS SEMANALES"/>
    <n v="3"/>
    <s v="1 AÑO"/>
    <n v="148000000"/>
  </r>
  <r>
    <x v="0"/>
    <s v="GESTION DOCUMENTAL"/>
    <s v="STAFF"/>
    <x v="1"/>
    <x v="9"/>
    <x v="1"/>
    <s v="SERVICIOS ARCHIVÍSTICOS  DE CUSTODIA, ALMACENAMIENTO Y CONSERVACIÓN DE DOCUMENTACIÓN BAJO CRITERIOS DE CUMPLIMIENTO DE NORMATIVIDAD COLOMBIANA DE PRESERVACIÓN DOCUMENTAL Y SERVICIOS COMPLEMENTARIOS DE DIGITALIZACIÓN, TRANSPORTE Y REMISIÓN DE DOCUMENTACIÓN  HASTA INSTALACIONES DEL HOSPITAL ALMA MÁTER O MEDIANTE CANALES ELECTRÓNICOS"/>
    <s v="A DEMANDA"/>
    <s v="1 AÑO"/>
    <n v="95000000"/>
  </r>
  <r>
    <x v="0"/>
    <s v="GESTION DE LA INFORMACION"/>
    <s v="STAFF"/>
    <x v="1"/>
    <x v="5"/>
    <x v="8"/>
    <s v="ALQUILER SOFTWARE ALPAHSIG"/>
    <n v="1"/>
    <s v="1 AÑO"/>
    <n v="20000000"/>
  </r>
  <r>
    <x v="0"/>
    <s v="GESTION DE LA INFORMACION"/>
    <s v="STAFF"/>
    <x v="1"/>
    <x v="5"/>
    <x v="2"/>
    <s v="CAPACITACIÓN EN SOFTWARE DE ANALITICA"/>
    <n v="15"/>
    <s v="A DEMANDA"/>
    <n v="40000000"/>
  </r>
  <r>
    <x v="1"/>
    <s v="TECNOLOGÍA DE INFORMACIÓN Y COMUNICACIÓN"/>
    <s v="STAFF"/>
    <x v="1"/>
    <x v="5"/>
    <x v="1"/>
    <s v="SERVICIOS ENLACES C&amp;W"/>
    <n v="4"/>
    <s v="1 AÑO"/>
    <n v="100000000"/>
  </r>
  <r>
    <x v="1"/>
    <s v="TECNOLOGÍA DE INFORMACIÓN Y COMUNICACIÓN"/>
    <s v="STAFF"/>
    <x v="1"/>
    <x v="5"/>
    <x v="1"/>
    <s v="SERVICIOS INTERNET C&amp;W"/>
    <n v="2"/>
    <s v="1 AÑO"/>
    <n v="80000000"/>
  </r>
  <r>
    <x v="1"/>
    <s v="TECNOLOGÍA DE INFORMACIÓN Y COMUNICACIÓN"/>
    <s v="STAFF"/>
    <x v="1"/>
    <x v="5"/>
    <x v="1"/>
    <s v="SERVICIOS INTERNET CLARO CONTINGENCIA"/>
    <n v="2"/>
    <s v="1 AÑO"/>
    <n v="65000000"/>
  </r>
  <r>
    <x v="1"/>
    <s v="TECNOLOGÍA DE INFORMACIÓN Y COMUNICACIÓN"/>
    <s v="STAFF"/>
    <x v="1"/>
    <x v="5"/>
    <x v="1"/>
    <s v="SERVICIO DATACENTER C&amp;W"/>
    <n v="1"/>
    <s v="1 AÑO"/>
    <n v="250000000"/>
  </r>
  <r>
    <x v="1"/>
    <s v="TECNOLOGÍA DE INFORMACIÓN Y COMUNICACIÓN"/>
    <s v="STAFF"/>
    <x v="1"/>
    <x v="5"/>
    <x v="3"/>
    <s v="MICROSOFT MS 365 , AZURE"/>
    <n v="1400"/>
    <s v="1 AÑO"/>
    <n v="600000000"/>
  </r>
  <r>
    <x v="1"/>
    <s v="TECNOLOGÍA DE INFORMACIÓN Y COMUNICACIÓN"/>
    <s v="STAFF"/>
    <x v="1"/>
    <x v="5"/>
    <x v="3"/>
    <s v="LICENCIAS ANTIVIRUS "/>
    <n v="1500"/>
    <s v="1 AÑO"/>
    <n v="50000000"/>
  </r>
  <r>
    <x v="1"/>
    <s v="TECNOLOGÍA DE INFORMACIÓN Y COMUNICACIÓN"/>
    <s v="STAFF"/>
    <x v="1"/>
    <x v="5"/>
    <x v="1"/>
    <s v="GOOGLE SUITE - CORREO INSTITUCIONAL"/>
    <n v="1100"/>
    <s v="4 MESES"/>
    <n v="144000000"/>
  </r>
  <r>
    <x v="1"/>
    <s v="TECNOLOGÍA DE INFORMACIÓN Y COMUNICACIÓN"/>
    <s v="STAFF"/>
    <x v="1"/>
    <x v="5"/>
    <x v="1"/>
    <s v="COSTO ANUAL DEL HOSTING PÁGINA WEB"/>
    <n v="1"/>
    <s v="1 AÑO"/>
    <n v="1200000"/>
  </r>
  <r>
    <x v="1"/>
    <s v="TECNOLOGÍA DE INFORMACIÓN Y COMUNICACIÓN"/>
    <s v="STAFF"/>
    <x v="1"/>
    <x v="5"/>
    <x v="7"/>
    <s v="MANTENIMIENTO PREVENTIVO EQUIPOS INFORMÁTICOS  Y REPOTENCIACIÓN"/>
    <s v="A DEMANDA"/>
    <s v="1 AÑO"/>
    <n v="200000000"/>
  </r>
  <r>
    <x v="1"/>
    <s v="TECNOLOGÍA DE INFORMACIÓN Y COMUNICACIÓN"/>
    <s v="STAFF"/>
    <x v="1"/>
    <x v="5"/>
    <x v="3"/>
    <s v="ACTUALIZACIÓN LICENCIAS Y SOPORTE FIREWALL SEGURIDAD PERIMETRAL "/>
    <n v="2"/>
    <s v="1 AÑO"/>
    <n v="50000000"/>
  </r>
  <r>
    <x v="1"/>
    <s v="TECNOLOGÍA DE INFORMACIÓN Y COMUNICACIÓN"/>
    <s v="STAFF"/>
    <x v="1"/>
    <x v="5"/>
    <x v="3"/>
    <s v="ADQUISICIÓN OTRAS LICENCIAS"/>
    <s v="A DEMANDA"/>
    <s v="1 AÑO"/>
    <n v="120000000"/>
  </r>
  <r>
    <x v="1"/>
    <s v="TECNOLOGÍA DE INFORMACIÓN Y COMUNICACIÓN"/>
    <s v="STAFF"/>
    <x v="1"/>
    <x v="5"/>
    <x v="1"/>
    <s v="CERTIFICACIÓN NTC- ISO 27001"/>
    <n v="1"/>
    <s v="1 AÑO"/>
    <n v="120000000"/>
  </r>
  <r>
    <x v="1"/>
    <s v="TECNOLOGÍA DE INFORMACIÓN Y COMUNICACIÓN"/>
    <s v="STAFF"/>
    <x v="1"/>
    <x v="5"/>
    <x v="1"/>
    <s v="PARTICIPACIÓN EN EVENTOS GHIPS"/>
    <s v="A DEMANDA"/>
    <s v="1 AÑO"/>
    <n v="80000000"/>
  </r>
  <r>
    <x v="1"/>
    <s v="TECNOLOGÍA DE INFORMACIÓN Y COMUNICACIÓN"/>
    <s v="STAFF"/>
    <x v="1"/>
    <x v="5"/>
    <x v="1"/>
    <s v="CERTIFICACIÓN EN SQL SERVER"/>
    <n v="10"/>
    <s v="1 AÑO"/>
    <n v="60000000"/>
  </r>
  <r>
    <x v="1"/>
    <s v="TECNOLOGÍA DE INFORMACIÓN Y COMUNICACIÓN"/>
    <s v="STAFF"/>
    <x v="1"/>
    <x v="5"/>
    <x v="1"/>
    <s v="CENTROS DE IMPRESIÓN - ALQUILER DE SCANER, IMPRESORAS Y TODO LO RELACIONADO CON TIC´S"/>
    <s v="A DEMANDA"/>
    <s v="1 AÑO"/>
    <n v="350000000"/>
  </r>
  <r>
    <x v="1"/>
    <s v="TECNOLOGÍA DE INFORMACIÓN Y COMUNICACIÓN"/>
    <s v="STAFF"/>
    <x v="1"/>
    <x v="5"/>
    <x v="1"/>
    <s v="CERTIFICACIÓN ITIL - VMWARE"/>
    <n v="5"/>
    <s v="1 AÑO"/>
    <n v="32000000"/>
  </r>
  <r>
    <x v="1"/>
    <s v="TECNOLOGÍA DE INFORMACIÓN Y COMUNICACIÓN"/>
    <s v="STAFF"/>
    <x v="1"/>
    <x v="5"/>
    <x v="3"/>
    <s v="FIRMA DIGITAL"/>
    <s v="A DEMANDA"/>
    <s v="1 AÑO"/>
    <n v="50000000"/>
  </r>
  <r>
    <x v="1"/>
    <s v="TECNOLOGÍA DE INFORMACIÓN Y COMUNICACIÓN"/>
    <s v="STAFF"/>
    <x v="1"/>
    <x v="5"/>
    <x v="3"/>
    <s v="VISOR IMÁGENES DIAGNÓSTICAS"/>
    <n v="1"/>
    <s v="1 AÑO"/>
    <n v="193478261"/>
  </r>
  <r>
    <x v="1"/>
    <s v="TECNOLOGÍA DE INFORMACIÓN Y COMUNICACIÓN"/>
    <s v="STAFF"/>
    <x v="1"/>
    <x v="5"/>
    <x v="1"/>
    <s v="SERVICIO  WIFI "/>
    <s v="A DEMANDA"/>
    <s v="1 AÑO"/>
    <n v="336000000"/>
  </r>
  <r>
    <x v="1"/>
    <s v="TECNOLOGÍA DE INFORMACIÓN Y COMUNICACIÓN"/>
    <s v="STAFF"/>
    <x v="1"/>
    <x v="5"/>
    <x v="1"/>
    <s v="CONSULTORIA BASE DE DATOS"/>
    <s v="A DEMANDA"/>
    <s v="1 AÑO"/>
    <n v="50000000"/>
  </r>
  <r>
    <x v="1"/>
    <s v="TECNOLOGÍA DE INFORMACIÓN Y COMUNICACIÓN"/>
    <s v="STAFF"/>
    <x v="1"/>
    <x v="5"/>
    <x v="1"/>
    <s v="CONSULTORIA INGENIERIA DE SOFTWARE"/>
    <s v="A DEMANDA"/>
    <s v="1 AÑO"/>
    <n v="160000000"/>
  </r>
  <r>
    <x v="1"/>
    <s v="TECNOLOGÍA DE INFORMACIÓN Y COMUNICACIÓN"/>
    <s v="STAFF"/>
    <x v="1"/>
    <x v="5"/>
    <x v="1"/>
    <s v="SERVICIOS EN LA NUBE, BIG DATA, INNOVACIÓN, CAPACITACIÓN"/>
    <s v="A DEMANDA"/>
    <s v="1 AÑO"/>
    <n v="150000000"/>
  </r>
  <r>
    <x v="1"/>
    <s v="TECNOLOGÍA DE INFORMACIÓN Y COMUNICACIÓN"/>
    <s v="STAFF"/>
    <x v="0"/>
    <x v="5"/>
    <x v="0"/>
    <s v="RENOVACIÓN SERVIDOR"/>
    <n v="1"/>
    <s v="1 AÑO"/>
    <n v="300000000"/>
  </r>
  <r>
    <x v="0"/>
    <s v="UCI- UCE"/>
    <s v="DIRECCIÓN DE SALUD"/>
    <x v="0"/>
    <x v="0"/>
    <x v="0"/>
    <s v="MARCAPASO EXTERNO BICAMERAL"/>
    <n v="1"/>
    <s v="6 MESES"/>
    <n v="14500000"/>
  </r>
  <r>
    <x v="0"/>
    <s v="UCI- UCE"/>
    <s v="DIRECCIÓN DE SALUD"/>
    <x v="0"/>
    <x v="0"/>
    <x v="0"/>
    <s v="ELECTROCARDIOGRAFO"/>
    <n v="1"/>
    <s v="6 MESES"/>
    <n v="11013200"/>
  </r>
  <r>
    <x v="0"/>
    <s v="UCI- UCE"/>
    <s v="DIRECCIÓN DE SALUD"/>
    <x v="0"/>
    <x v="0"/>
    <x v="0"/>
    <s v="COMPRESORES VASCULARES: SE REQUIERE COMO MEDIDA PARA LA PREVENCION DE TROMBOEMBOLISMOS"/>
    <n v="7"/>
    <s v="6 MESES"/>
    <n v="58177770"/>
  </r>
  <r>
    <x v="0"/>
    <s v="UCI- UCE"/>
    <s v="DIRECCIÓN DE SALUD"/>
    <x v="0"/>
    <x v="0"/>
    <x v="0"/>
    <s v="CALENTADOR DE PACIENTE "/>
    <n v="4"/>
    <s v="6 MESES"/>
    <n v="23584905"/>
  </r>
  <r>
    <x v="0"/>
    <s v="UCI- UCE"/>
    <s v="DIRECCIÓN DE SALUD"/>
    <x v="0"/>
    <x v="0"/>
    <x v="0"/>
    <s v="GRUA PARA MOVILIZACION DE PACIENTES OBESOS"/>
    <n v="1"/>
    <s v="6 MESES"/>
    <n v="45000000"/>
  </r>
  <r>
    <x v="1"/>
    <s v="SERVICIO FARMACEUTICO"/>
    <s v="DIRECCIÓN DE SALUD"/>
    <x v="1"/>
    <x v="10"/>
    <x v="1"/>
    <s v="PRESTACIÓN DE SERVICIO PARA EL SUMINISTRO DE DISPOSITIVOS MÉDICOS, MEDICAMENTOS Y MOS CON LA EMPRESA CONTRATANTE."/>
    <n v="1"/>
    <s v="1 AÑO"/>
    <n v="96000000000"/>
  </r>
  <r>
    <x v="1"/>
    <s v="LOGISTICA Y SUMINISTROS"/>
    <s v="GERENCIA ADMINISTRATIVA Y FINANCIERA"/>
    <x v="1"/>
    <x v="1"/>
    <x v="1"/>
    <s v="_x000a_CONTRATOS PARA LA PRESTACIÓN DEL SERVICIO DE LIMPIEZA Y DESINFECCIÓN DE LAS DIFERENTES SEDES HOSPITALARIAS Y ADMINISTRATIVAS DEL HOSPITAL ALMA MATER DE ANTIOQUIA EN LA CIUDAD DE MEDELLÍN."/>
    <s v="165 Operarios "/>
    <s v="1 AÑO"/>
    <n v="5713214537.1109743"/>
  </r>
  <r>
    <x v="1"/>
    <s v="LOGISTICA Y SUMINISTROS"/>
    <s v="GERENCIA ADMINISTRATIVA Y FINANCIERA"/>
    <x v="1"/>
    <x v="1"/>
    <x v="1"/>
    <s v="CONTRATO PARA PRESTAR EL SERVICIO DE LAVADO, CORTE, REFACCIÓN/CONFECCIÓN, PLANCHADO, DESINFECCIÓN, TRANSPORTE Y DISTRIBUCIÓN DE PRENDAS Y CORTINAS UTILIZADAS EN LA SEDES DEL HOSPITAL ALMA MATER DE ANTIOQUIA"/>
    <s v="A DEMANDA"/>
    <s v="1 AÑO"/>
    <n v="3637470000"/>
  </r>
  <r>
    <x v="1"/>
    <s v="LOGISTICA Y SUMINISTROS"/>
    <s v="GERENCIA ADMINISTRATIVA Y FINANCIERA"/>
    <x v="1"/>
    <x v="1"/>
    <x v="1"/>
    <s v="CONTRATO PARA LA PRESTACIÓN DEL SERVICIO DE ALIMENTACIÓN PARA PACIENTES, USUARIOS, PERSONAL ADMINISTRATIVO, ESTUDIANTES Y ATENCIÓN DE EVENTOS EN EL HOSPITAL ALMA MATER DE ANTIOQUIA EN LAS SEDES DE LA CIUDAD DE MEDELLIN. "/>
    <s v="A DEMANDA"/>
    <s v="1 AÑO"/>
    <n v="8500000000"/>
  </r>
  <r>
    <x v="1"/>
    <s v="LOGISTICA Y SUMINISTROS"/>
    <s v="GERENCIA ADMINISTRATIVA Y FINANCIERA"/>
    <x v="1"/>
    <x v="1"/>
    <x v="1"/>
    <s v="CONTRATOS PARA LA PRESTACIÓN DEL SERVICIO DE VIGILANCIA, SEGURIDAD DE LA PLANTA FÍSICA HOSPITALARIA Y MONITOREO PARA LAS SEDES DEL HOSPITAL ALMA MATER DE ANTIOQUIA"/>
    <s v="36 SERVICIOS  "/>
    <s v="1 AÑO"/>
    <n v="3762900000"/>
  </r>
  <r>
    <x v="1"/>
    <s v="LOGISTICA Y SUMINISTROS"/>
    <s v="GERENCIA ADMINISTRATIVA Y FINANCIERA"/>
    <x v="1"/>
    <x v="1"/>
    <x v="1"/>
    <s v="CONTRATAR EL SERVICIO DE CONFECCIÓN DE BATAS, FUNDAS DE ALMOHADAS, SABANAS Y DEMÁS LENCERÍA HOSPITALARIA NECESARIA PARA LA OPERACIÓN DE LAS SEDES DEL HOSPITAL ALMA MATER DE ANTIOQUIA"/>
    <s v="A DEMANDA"/>
    <s v="1 AÑO"/>
    <n v="339000000"/>
  </r>
  <r>
    <x v="1"/>
    <s v="LOGISTICA Y SUMINISTROS"/>
    <s v="GERENCIA ADMINISTRATIVA Y FINANCIERA"/>
    <x v="1"/>
    <x v="1"/>
    <x v="1"/>
    <s v="PROGRAMA DE ASEGURAMIENTO (PÓLIZAS HOSPITAL ALMA MATER DE ANTIOQUIA)"/>
    <s v="A DEMANDA"/>
    <s v="1 AÑO"/>
    <n v="5650000000"/>
  </r>
  <r>
    <x v="1"/>
    <s v="LOGISTICA Y SUMINISTROS"/>
    <s v="GERENCIA ADMINISTRATIVA Y FINANCIERA"/>
    <x v="2"/>
    <x v="1"/>
    <x v="11"/>
    <s v="SUMINISTRO DE INMOVILIZADORES (PIES, MANOS Y TRONCO), ESPUMA PROTECTORA AUTOADHESIVA, LAMINA ORFIT ECO, VELCRO MACHO, VELCRO HEMBRA, PARAFINA LIBRA, TANQUE DE PARAFINA, PLASTILINA, THERABAND, BALONES, MANCUERNAS ,PESA AJUSTABLES GRADUABLES DE 1 A 6  LIBRAS, JUEGO DE ELECTRODOS DE POLICARBONATO (PEQUEÑOS, MEDIANOS, GRANDES) MASAJEADORES Y TODO LO RELACIONADO A FISIOTERAPIA...ENTRE OTRO"/>
    <s v="A DEMANDA"/>
    <s v="1 AÑO"/>
    <n v="90400000"/>
  </r>
  <r>
    <x v="1"/>
    <s v="LOGISTICA Y SUMINISTROS"/>
    <s v="GERENCIA ADMINISTRATIVA Y FINANCIERA"/>
    <x v="0"/>
    <x v="7"/>
    <x v="0"/>
    <s v="ADQUISICIÓN DE EQUIPOS INDUSTRIALES TALES COMO: AIRES ACONDICIONADOS, NEVERAS, COMPRESORES, TURBINA, COMPRESOR, BOMBA, VENTILADOR, INTERCAMBIADOR DE CALOR, CONDENSADOR, VAPORADOR, CALDERA, ENTRE OTROS."/>
    <s v="A DEMANDA"/>
    <s v="1 AÑO"/>
    <n v="565000000"/>
  </r>
  <r>
    <x v="1"/>
    <s v="LOGISTICA Y SUMINISTROS"/>
    <s v="GERENCIA ADMINISTRATIVA Y FINANCIERA"/>
    <x v="2"/>
    <x v="1"/>
    <x v="12"/>
    <s v="SUMINISTRO DE REPUESTOS, INSUMOS DE FERRETERÍA, MATERIAL DE CONSTRUCCIÓN, REPUESTOS DE EQUIPOS INDUSTRIALES: MUEBLES ADMINISTRATIVOS Y MUEBLES ASISTENCIALES, SISTEMAS DE BOMBEO, MOTORES Y TABLEROS ELÉCTRICOS, SISTEMAS DE AIRE ACONDICIONADO, NEVERAS Y CONGELADORES, SUMINISTRO DE MATERIALES ELÉCTRICOS Y CABLEADO ESTRUCTURADO,  SUMINISTRO DE REPUESTOS Y LA INTERVENCIÓN TÉCNICA A LOS SISTEMAS DE AGUAS RESIDUALES EN LAS CLÍNICA LEÓN XIII BLOQUE 1 Y 3 Y SEDE PRADO, SUMINISTRO DE 2 KILOS  POR MES DE  NOVA BO-462 (REGULADOR DE PH) Y SUMINISTRO  DE 15 KILOS POR MES DE NOVA F-125 (ALCALINIZANTE)  (CLÍNICA LEÓN XIII), SUMINISTRO DE ELEMENTOS DE FERRETERÍA PARA REPARAR DOTACIÓN ADMINISTRATIVA , DOTACIÓN HOSPITALARIA (PINTURA, TINER, LIJAS,  TORNILLERÍA, RIELES, HALADERAS, PARA REALIZAR MANTENIMIENTO PREVENTIVO Y CORRECTIVO A LA DOTACIÓN HOSPITALARIA, REALIZAR SUMINISTRO DE REPUESTOS PARA MANTENIMIENTO DE EQUIPOS DE PRODUCCIÓN DE ALIMENTOS DEL SERVICIO DE ALIMENTACIÓN,   UBICADO EN EL BLOQUE 1 SÓTANO ALTO DE LA SEDE LEÓN XIII, SUMINISTRO DE REPUESTOS PARA EL SISTEMA DE REDES HIDRÁULICAS E HIDROSANITARIAS, SUMINISTRO DE INSUMOS PARA EL MANTENIMIENTO PREVENTIVO Y CORRECTIVO DE LOS SISTEMAS DE GRIFERÍA Y ABASTOS (INCLUIDAS TELE DUCHAS), SUMINISTRO MATERIAL DE FERRETERÍA, PINTURA E IMPERMEABILIZANTES (CHAZOS, TORNILLERÍA, CLAVOS, EMPAQUES, MANTENIMIENTO CORRECTIVO (SUMINISTRO DE REPUESTOS) PARA ASCENSORES ETC.) COMPRA, SUMINISTRO E INSTALACIÓN DE ELEMENTOS REPUESTOS PARA DOTACIÓN HOSPITALARIA COMO: CAMAS ELÉCTRICAS, CAMAS MECÁNICAS, CAMILLAS HIDRÁULICAS, CAMILLAS MECÁNICAS,  SILLAS DE RUEDAS, REPUESTOS DE AIRES ACONDICIONADOS, FILTROS DE AIRES, HERRAMIENTAS, VIDRIOS, MATERIALES PARA CONSTRUCCIÒN, BANDAS DE CAUCHO, INSUMOS DE FERRETERÍA EN GENERAL. SUMINISTRO DE CALENTADORES (TINAS) DE AGUA PARA EL BLOQUE 1 DE LA CLÍNICA LEÓN XIII, REPUESTOS PARA AIRES ACONDICIONADOS, INSUMOS ELECTRICOS EN TODAS SUS VARIEDADES."/>
    <s v="A DEMANDA"/>
    <s v="1 AÑO"/>
    <n v="2034000000"/>
  </r>
  <r>
    <x v="1"/>
    <s v="LOGISTICA Y SUMINISTROS"/>
    <s v="GERENCIA ADMINISTRATIVA Y FINANCIERA"/>
    <x v="2"/>
    <x v="1"/>
    <x v="13"/>
    <s v="SUMINISTRO DE PAPELERIA PREIMPRESA TALES COMO: FORMATOS, VENOCLISIS, ROTULOS BURETRA, CONSENTIMIENTO INFORMADO, AGENDAS, PENDONES, SEÑALETICA…ENTRE OTROS"/>
    <s v="A DEMANDA"/>
    <s v="1 AÑO"/>
    <n v="395500000"/>
  </r>
  <r>
    <x v="1"/>
    <s v="LOGISTICA Y SUMINISTROS"/>
    <s v="GERENCIA ADMINISTRATIVA Y FINANCIERA"/>
    <x v="2"/>
    <x v="1"/>
    <x v="9"/>
    <s v="SUMINISTRO DE SUVENIRES TALES COMO: MUFF, MALETINES, AGENDAS, TERMOS, DETALLE CUMPLEAÑOS, LONCHERAS, SOMBRILLAS, AGENDAS, LAPICEROS SUBRIMINADOS, DETALLES FECHAS ESPECIALES COMO DIA DE MADRE, DEL MEDICO, DE LA ENFERMARA (O), CUMPLEAÑOS ENTRE OTROS, PRODUCCIÓN DE PIEZAS LITOGRÁFICAS PARA LA DIVULGACIÓN DE LAS CAMPAÑAS DE COMUNICACIÓN INTERNAS Y EXTERNAS QUE SOLICITAN CADA UNA DE LAS ÁREAS Y EL RELACIONAMIENTO CON LOS GRUPOS DE INTERÉS. SE INCLUYE AGENDA, TRAJETAS DE NAVIDAD, PORTAFOLIO DE SERVICIOS Y CARPETAS INSTITUCIONALES, PRODUCCIÓN DE MATERIAL POP Y DETALLES CORPORATIVOS PARA EL RELACIONAMIENTO INSTITUCIONAL. PRODUCCIÓN DE SEÑALIZACIÓN INSTITUCIONAL, AVISOS EXTERIORES Y PIEZAS EN GRAN FORMATO PARA LA DIVULGACIÓN DE CAMPAÑAS DE COMUNICACIÓN INTERNAS Y EXTERNAS. (LONAS, ACRÍLICOS, ROMPETRÁFICOS, VINILOS, VIDRIO, ADHESIVOS, ENTRE OTROS MATERIALES DUROS)"/>
    <s v="A DEMANDA"/>
    <s v="1 AÑO"/>
    <n v="339000000"/>
  </r>
  <r>
    <x v="1"/>
    <s v="LOGISTICA Y SUMINISTROS"/>
    <s v="GERENCIA ADMINISTRATIVA Y FINANCIERA"/>
    <x v="2"/>
    <x v="1"/>
    <x v="12"/>
    <s v="PUERTAS EN VIDRIO TEMPLADO Y MARCO EN METAL, VENTANA EN MARCO MATALICO Y VIDRIO, CORTINAS ENRROLLABLES, BLACK-OUT, CORTINAS VERTICALES, PELICULAS EN SAN BRASTIN, OSCURO, CLARO, NANOCERAMICA, TABLEROS EN VIDRIO, EN CORCHO, DIVISIONES EN ACRILICOS, CADENA PLASTICA PARA CORTINA, BROCHES, CORTINEROS, TUBOS METALICOS CORTINEROS, SOPORTES PARA CORTINAS."/>
    <s v="A DEMANDA"/>
    <s v="1 AÑO"/>
    <n v="101700000"/>
  </r>
  <r>
    <x v="1"/>
    <s v="LOGISTICA Y SUMINISTROS"/>
    <s v="GERENCIA ADMINISTRATIVA Y FINANCIERA"/>
    <x v="2"/>
    <x v="1"/>
    <x v="14"/>
    <s v="SUMINISTRO DE BOLSAS PARA LA DISPOSICION DE RESIDUOS."/>
    <s v="A DEMANDA"/>
    <s v="1 AÑO"/>
    <n v="1017000000"/>
  </r>
  <r>
    <x v="1"/>
    <s v="LOGISTICA Y SUMINISTROS"/>
    <s v="GERENCIA ADMINISTRATIVA Y FINANCIERA"/>
    <x v="2"/>
    <x v="1"/>
    <x v="15"/>
    <s v="INSUMOS DE ASEO TALES COMO: AJAX, LIMPIDO, DETERGENTE, AXIÓN, ESCOBA, GUANTE DOMESTICO, HIPOCLORITO, ALCOHOL ISOPROPILICO,PEROXIDO, LIMPIAVIDRIOS, RECOGEDOR, CEPILLO PARA LAVAR INSTRUMENTAL, DENLANTAL PLASTICO, ROLLO SABANA, DIFUSORES LUBRICANTES, CEPILLOS LEGEND… ENTRE OTROS."/>
    <s v="A DEMANDA"/>
    <s v="1 AÑO"/>
    <n v="339000000"/>
  </r>
  <r>
    <x v="1"/>
    <s v="LOGISTICA Y SUMINISTROS"/>
    <s v="GERENCIA ADMINISTRATIVA Y FINANCIERA"/>
    <x v="2"/>
    <x v="1"/>
    <x v="16"/>
    <s v="SUMINISTRO DE INSUMOS DE CAFETERIA TALES COMO: AROMATICAS, SERVILLETAS. VASOS DESECHABLES, CAFÉ, AZUCAR, PITILLOS, ENTRE OTROS"/>
    <s v="A DEMANDA"/>
    <s v="1 AÑO"/>
    <n v="79100000"/>
  </r>
  <r>
    <x v="1"/>
    <s v="LOGISTICA Y SUMINISTROS"/>
    <s v="GERENCIA ADMINISTRATIVA Y FINANCIERA"/>
    <x v="2"/>
    <x v="1"/>
    <x v="17"/>
    <s v="INSUMOS DE PAPELERIA Y MISCELANEA TALES COMO; RESMA, LAPICEROS, BORRADOR, SACAPUNTAS, MARCADORES, CLIPS, RESALTADOR…. ENTRE OTROS"/>
    <s v="A DEMANDA"/>
    <s v="1 AÑO"/>
    <n v="452000000"/>
  </r>
  <r>
    <x v="1"/>
    <s v="LOGISTICA Y SUMINISTROS"/>
    <s v="GERENCIA ADMINISTRATIVA Y FINANCIERA"/>
    <x v="2"/>
    <x v="1"/>
    <x v="18"/>
    <s v="SUMINISTRO DE CARTUCHOS BRAZALETES PARA LAS IMPRESORAS DE IDENTIFICACION DE PACIENTES "/>
    <s v="A DEMANDA"/>
    <s v="1 AÑO"/>
    <n v="113000000"/>
  </r>
  <r>
    <x v="1"/>
    <s v="LOGISTICA Y SUMINISTROS"/>
    <s v="GERENCIA ADMINISTRATIVA Y FINANCIERA"/>
    <x v="2"/>
    <x v="1"/>
    <x v="15"/>
    <s v="SUMINISTRO DE PAPEL HIGIENICO, TOALLA EN ROLLO, WYPALL, JABON DERMO, TOALLA EN Z, (MARCA KIMBERLY), INSUMOS DE ASEO TALES COMO: ALCOHOL ISOPROPILICO,PEROXIDO, HIPOCLORITO, ENTRE OTROS."/>
    <s v="A DEMANDA"/>
    <s v="1 AÑO"/>
    <n v="565000000"/>
  </r>
  <r>
    <x v="1"/>
    <s v="LOGISTICA Y SUMINISTROS"/>
    <s v="GERENCIA ADMINISTRATIVA Y FINANCIERA"/>
    <x v="0"/>
    <x v="0"/>
    <x v="0"/>
    <s v="ADQUISICIÓN DE EQUIPOS DE BAJA COMPLEJIDAD COMO: TENSIOMETROS, FONENDOESCOPIO, BÁSCULAS, EQUIPO DE ÓRGANOS, TALLIMETROS… ENTRE OTROS."/>
    <s v="A DEMANDA"/>
    <s v="1 AÑO"/>
    <n v="282500000"/>
  </r>
  <r>
    <x v="1"/>
    <s v="LOGISTICA Y SUMINISTROS"/>
    <s v="GERENCIA ADMINISTRATIVA Y FINANCIERA"/>
    <x v="2"/>
    <x v="1"/>
    <x v="19"/>
    <s v="SUMINISTRO DE PARTES DE EQUIPO, REPUESTOS Y ACCESORIOS BIOMEDICOS TALES COMO: SENSORES DE OXIMETRIA, VALVULAS EXHALATORIAS, BATERIAS, BOMBILLOS,BRAZALETES PARA TORNIQUETES,AGENTES ANESTÉSICOS, BOQUILLAS PARA ESPIROMETRIA, ELEVADORES DE VOLTAJE, SENSORES E INTERFACES DE 7 PINES, INFUSORES A PRESION DE 500 Y 1000, MODULOS DE AGENTES ANESTESICOS BIS, MODULOS DE RELAJACION MUSCULAR ENTRE OTROS. INSUMOS PARA EQUIPOS BIOMEDICOS TALES COMO: PAPEL PARA ELECTROS SEGÚN SU REFERENCIA, PAPEL PARA MONITOR FETAL,PAPEL PARA EL KERATOMETRO,  PAPEL PARA DESFIBRILADOR SEGÚN REFERENCIAS Y MEDIDAS, ESPECULOS DE OTOSCOPIO...ENTRE OTROS"/>
    <s v="A DEMANDA"/>
    <s v="1 AÑO"/>
    <n v="1695000000"/>
  </r>
  <r>
    <x v="1"/>
    <s v="LOGISTICA Y SUMINISTROS"/>
    <s v="GERENCIA ADMINISTRATIVA Y FINANCIERA"/>
    <x v="0"/>
    <x v="7"/>
    <x v="0"/>
    <s v="SUMINISTRO DE PUESTOS DE TRABAJO, SILLAS ERGONOMICAS, SILLAS INTERLOCUTORAS, ARCHIVADORES DE PISO Y DE PIE, PERCHEROS, SILLAS RECLINOMATICS, LEVANTA PANTALLAS, REPOSA PIES, MESAS PARA REUNIONES, SOFAS PARA OFICINA, ESTIBAS, DOTACIÒN MOBILIARIA EN GENERAL, ENTRE OTROS "/>
    <s v="A DEMANDA"/>
    <s v="1 AÑO"/>
    <n v="452000000"/>
  </r>
  <r>
    <x v="1"/>
    <s v="LOGISTICA Y SUMINISTROS"/>
    <s v="GERENCIA ADMINISTRATIVA Y FINANCIERA"/>
    <x v="0"/>
    <x v="7"/>
    <x v="0"/>
    <s v="SUMINISTRO DE TELEVISORES, HORNOS MICROONDAS, GRECAS, SOPORTES PARA TV, VIDEO BEAN, DVD, MENAJE, TELEFONOS INALAMBRICOS, DISPENSADORES DE AGUA...ENTRE OTROS."/>
    <s v="A DEMANDA"/>
    <s v="1 AÑO"/>
    <n v="113000000"/>
  </r>
  <r>
    <x v="1"/>
    <s v="LOGISTICA Y SUMINISTROS"/>
    <s v="GERENCIA ADMINISTRATIVA Y FINANCIERA"/>
    <x v="0"/>
    <x v="7"/>
    <x v="0"/>
    <s v="CAMAS  Y CAMILLAS ELECTRICAS/HIDRAULICAS HOSPITALARIAS"/>
    <s v="A DEMANDA"/>
    <s v="1 AÑO"/>
    <n v="226000000"/>
  </r>
  <r>
    <x v="1"/>
    <s v="LOGISTICA Y SUMINISTROS"/>
    <s v="GERENCIA ADMINISTRATIVA Y FINANCIERA"/>
    <x v="2"/>
    <x v="1"/>
    <x v="20"/>
    <s v="INSTRUMENTAL MEDICO QUIRÚRGICO PARA CUALQUIER ESPECIALIDAD Y TIPO DE CIRUGIA."/>
    <s v="A DEMANDA"/>
    <s v="1 AÑO"/>
    <n v="3164000000"/>
  </r>
  <r>
    <x v="1"/>
    <s v="LOGISTICA Y SUMINISTROS"/>
    <s v="GERENCIA ADMINISTRATIVA Y FINANCIERA"/>
    <x v="0"/>
    <x v="5"/>
    <x v="0"/>
    <s v="EQUIPOS TICS, TALES COMO: NAS, COMPUTADORES, SCANER, PORTÁTILES, LECTOR CÓDIGO DE BARRAS, SWITCHES DE RED, UPS, IMPRESORAS, SERVIDORES, RACK, DISCOS DUROS, TODO TIPO DE REPUESTOS Y/O ACCESORIOS PARA EQUIPOS DE CÓMPUTO ESCANER E IMPRESORAS, COMO DISCOS DUROS MEMORIAS RAM, FUENTES DE PODER, BOARD, RADIOS DE COMUNICACIONES, ANTENAS Y BATERÍAS PARA RADIOS ENTRE OTROS. "/>
    <s v="A DEMANDA"/>
    <s v="1 AÑO"/>
    <n v="678000000"/>
  </r>
  <r>
    <x v="1"/>
    <s v="LOGISTICA Y SUMINISTROS"/>
    <s v="GERENCIA ADMINISTRATIVA Y FINANCIERA"/>
    <x v="0"/>
    <x v="7"/>
    <x v="0"/>
    <s v="RENOVACIÓN MUEBLES DE USO HOSPITALARIO Y USO ASISTENCIAL COMO ATRILES, MESAS AUXILIARES,CARROS PORTA MONITOR, NOCHEROS HOSPITALARIOS, CARROS DE PARO, CARROS DE MEDICAMENTOS, PATOS, PISINGOS, CAMAS BARIATRICAS, GRUA PARA MOVILIZAR PACIENTE, DOTACIÒN HOSPITALARIA EN GENERAL...ENTRE OTROS"/>
    <s v="A DEMANDA"/>
    <s v="1 AÑO"/>
    <n v="452000000"/>
  </r>
  <r>
    <x v="1"/>
    <s v="LOGISTICA Y SUMINISTROS"/>
    <s v="GERENCIA ADMINISTRATIVA Y FINANCIERA"/>
    <x v="2"/>
    <x v="1"/>
    <x v="21"/>
    <s v="SUMINISTRO DE TELA Y LENCERIA (GENERO 100% ALGODÓN, ANTI FLUIDO, DRILL VULCANO, ORION,RIB, MANTELES PARA EVENTOS, COBIJAS, ALMOHADAS Y TOALLAS)."/>
    <s v="A DEMANDA"/>
    <s v="1 AÑO"/>
    <n v="565000000"/>
  </r>
  <r>
    <x v="1"/>
    <s v="LOGISTICA Y SUMINISTROS"/>
    <s v="GERENCIA ADMINISTRATIVA Y FINANCIERA"/>
    <x v="2"/>
    <x v="1"/>
    <x v="22"/>
    <s v="SUMINISTRO DE DOTACIÓN ADMINISTRATIVA, ASISTENCIAL,BATAS, UNIFORMES DEPORTIVOS, DOTACIÓN MANTENIMIENTO, CAMISETAS BRIGADA, CHALECOS, GORRAS, BOLSOS, SUJETADORES… ENTRE OTROS"/>
    <s v="A DEMANDA"/>
    <s v="1 AÑO"/>
    <n v="339000000"/>
  </r>
  <r>
    <x v="1"/>
    <s v="LOGISTICA Y SUMINISTROS"/>
    <s v="GERENCIA ADMINISTRATIVA Y FINANCIERA"/>
    <x v="2"/>
    <x v="1"/>
    <x v="23"/>
    <s v="SUMINISTRO DE INSUMOS PARA LABORATIRIO TALES COMO: RECOLECTORES DE ORINA, PROBETAS,TUBOS DRAGUER PARA GASES MEDICINALES,  INSUMOS PARA EL TROMBOELESTÓGRAFO."/>
    <s v="A DEMANDA"/>
    <s v="1 AÑO"/>
    <n v="226000000"/>
  </r>
  <r>
    <x v="1"/>
    <s v="LOGISTICA Y SUMINISTROS"/>
    <s v="GERENCIA ADMINISTRATIVA Y FINANCIERA"/>
    <x v="2"/>
    <x v="1"/>
    <x v="24"/>
    <s v="_x000a_SUMINISTRO DE INSUMOS HOSPITALARIOS TALES COMO: COLCHONES, COLCHONETAS, PROTECTORES, COLCHONES DE AIRE ALTERNANTE, RECIPIENTES PARA RESIDUOS HOSPITALARIOS, RECIPIENTES PLÁSTICOS, CARROS DE ASEO, BALDES ESCURRIDORES, TARROS PARA LÍQUIDOS DESINFECTANTE, Y TODO LO RELACIONADO CON RECIPIENTES PLATICOS._x000a_"/>
    <s v="A DEMANDA"/>
    <s v="1 AÑO"/>
    <n v="678000000"/>
  </r>
  <r>
    <x v="1"/>
    <s v="LOGISTICA Y SUMINISTROS"/>
    <s v="GERENCIA ADMINISTRATIVA Y FINANCIERA"/>
    <x v="2"/>
    <x v="1"/>
    <x v="25"/>
    <s v="SUMINISTRO DE ELEMENTOS DE PROTECCIÓN PERSONAL TALES COMO: GAFAS, GUANTES, CASCOS, MASCARAS, CARTUCHOS, BOTAS, MANTENIMIENTO Y RECARGA DE EXTINTORES, COMPRA DE EXTINTORES, KIT DE DERRAMES, ENTRE OTROS."/>
    <s v="A DEMANDA"/>
    <s v="1 AÑO"/>
    <n v="339000000"/>
  </r>
  <r>
    <x v="1"/>
    <s v="LOGISTICA Y SUMINISTROS"/>
    <s v="GERENCIA ADMINISTRATIVA Y FINANCIERA"/>
    <x v="2"/>
    <x v="1"/>
    <x v="20"/>
    <s v="INSUMOS PARA ESTERILIZACIÓN TALES COMO:  ENVOLVEDERAS, BATAS DESECHABLES, KIT DE LAPARATOMIA, BABEROS ODONTOLOGICOS,CAPSULAS DE OXIDO DE ETILENO, DOSIS DE PEROXIDO, TEST DE BOWIE AND DICK, INDICADOR PARA TERMOLAVADORA DE ULTRASONIDO INDICADOR DE OXIDO DE ETILENO, CEPILLOS DENTALES,INTEGRON, ETIQUETAS PARA PEROXIDO DE HIDROGENO, ETIQUETAS DE VAPO, ETIQUETA DE OXIDO DE ETILENO,CINTA DE IMPRESION, INDICADORES QUIMICOS, ENTRE OTROS"/>
    <s v="A DEMANDA"/>
    <s v="1 AÑO"/>
    <n v="904000000"/>
  </r>
  <r>
    <x v="1"/>
    <s v="LOGISTICA Y SUMINISTROS"/>
    <s v="GERENCIA ADMINISTRATIVA Y FINANCIERA"/>
    <x v="2"/>
    <x v="1"/>
    <x v="26"/>
    <s v="INSUMOS MEDICO QUIRURGICOS TALES COMO: GUANTES DE LATEX, VINILO Y NOTRILO, TAPABOCAS DESECHABLES, MASCARILLAS N95, ENTRE OTROS"/>
    <s v="A DEMANDA"/>
    <s v="1 AÑO"/>
    <n v="3390000000"/>
  </r>
  <r>
    <x v="1"/>
    <s v="LOGISTICA Y SUMINISTROS"/>
    <s v="GERENCIA ADMINISTRATIVA Y FINANCIERA"/>
    <x v="2"/>
    <x v="1"/>
    <x v="18"/>
    <s v="SUMINISTRO, RECARGA Y REMANUFACTURA DE TONNER"/>
    <s v="A DEMANDA"/>
    <s v="1 AÑO"/>
    <n v="79100000"/>
  </r>
  <r>
    <x v="2"/>
    <s v="LOGISTICA Y SUMINISTROS"/>
    <s v="GERENCIA ADMINISTRATIVA Y FINANCIERA"/>
    <x v="2"/>
    <x v="1"/>
    <x v="27"/>
    <s v="SUMINISTRO DE INSUMOS ODONTOLOGICOS TALES COMO: APARATOLOGIA PROTESICA, PARCIAL, FIJA Y REMOVIBLE, PLACAS DE BRUXISMO Y DEMÁS INSUMOS NECESARIOS PARA EL TRATAMIENTO ODONTOLOGICO."/>
    <s v="A DEMANDA"/>
    <s v="1 AÑO"/>
    <n v="565000000"/>
  </r>
  <r>
    <x v="2"/>
    <s v="LOGISTICA Y SUMINISTROS"/>
    <s v="GERENCIA ADMINISTRATIVA Y FINANCIERA"/>
    <x v="2"/>
    <x v="1"/>
    <x v="28"/>
    <s v="SUMINISTRO DE MONTURAS PARA ANTEOJERIA MEDICA, LENTES DE CONTACTO, LENTES Y DEMAS PRODUCTOS NECESARIOS PARA LOS TRATAMIENTO OFTAMOLOGICOS."/>
    <s v="A DEMANDA"/>
    <s v="1 AÑO"/>
    <n v="791000000"/>
  </r>
  <r>
    <x v="2"/>
    <s v="LOGISTICA Y SUMINISTROS"/>
    <s v="GERENCIA ADMINISTRATIVA Y FINANCIERA"/>
    <x v="2"/>
    <x v="1"/>
    <x v="29"/>
    <s v="SUMINISTRO DE AUDÍFONOS RESETADOS Y/O ACCESORIOS Y SERVICIOS DE AYUDAS DIGNOSTICAS PARA AUDIOLOGIA"/>
    <s v="A DEMANDA"/>
    <s v="1 AÑO"/>
    <n v="339000000"/>
  </r>
  <r>
    <x v="2"/>
    <s v="LOGISTICA Y SUMINISTROS"/>
    <s v="GERENCIA ADMINISTRATIVA Y FINANCIERA"/>
    <x v="2"/>
    <x v="1"/>
    <x v="30"/>
    <s v="SUMINISTRO DE INSUMOS DE SALUD ORAL TALES COMO: ACIDO GRABADOR EN GEL, AMALGAMA, FRESAS, LIMAS, RESINAS, ACRILICOS, ARCOS,RECIPIENTE  RECOLECTOR DE AMALGAMA, LIGADURAS, ALGINATO, AGUJAS, BRACKES, IMPLANTES, ADITAMENTOS, TORNILLOS, ENTRE OTROS…."/>
    <s v="A DEMANDA"/>
    <s v="1 AÑO"/>
    <n v="395500000"/>
  </r>
  <r>
    <x v="0"/>
    <s v="INFRAESTRUCTURA Y MANTENIMIENTO"/>
    <s v="GERENCIA ADMINISTRATIVA Y FINANCIERA"/>
    <x v="1"/>
    <x v="7"/>
    <x v="1"/>
    <s v="MANTENIMIENTO PISOS DE BALDOSA DE GRANO EN SEDE LEÓN XIII"/>
    <n v="1"/>
    <s v="1 AÑO"/>
    <n v="150000000"/>
  </r>
  <r>
    <x v="1"/>
    <s v="INFRAESTRUCTURA Y MANTENIMIENTO"/>
    <s v="GERENCIA ADMINISTRATIVA Y FINANCIERA"/>
    <x v="1"/>
    <x v="7"/>
    <x v="1"/>
    <s v="MANTENIMIENTO PREVENTIVO Y CORRECTIVO DE POZOS SÈPTICOS SEDE LEÒN XIII Y SEDE PRADO"/>
    <n v="1"/>
    <s v="1 AÑO"/>
    <n v="85000000"/>
  </r>
  <r>
    <x v="0"/>
    <s v="INFRAESTRUCTURA Y MANTENIMIENTO"/>
    <s v="GERENCIA ADMINISTRATIVA Y FINANCIERA"/>
    <x v="1"/>
    <x v="7"/>
    <x v="1"/>
    <s v="MANTENIMIENTO TANQUE RCI BLOQUE 3"/>
    <n v="1"/>
    <s v="3 MESES"/>
    <n v="30000000"/>
  </r>
  <r>
    <x v="0"/>
    <s v="INFRAESTRUCTURA Y MANTENIMIENTO"/>
    <s v="GERENCIA ADMINISTRATIVA Y FINANCIERA"/>
    <x v="1"/>
    <x v="7"/>
    <x v="1"/>
    <s v="PULIDA DE PISOS ESCALAS Y ENCHAPE ASCENSORES EN GRANO VACIADO BLOQUE 2"/>
    <n v="1"/>
    <s v="6 MESES"/>
    <n v="60000000"/>
  </r>
  <r>
    <x v="1"/>
    <s v="INFRAESTRUCTURA Y MANTENIMIENTO"/>
    <s v="GERENCIA ADMINISTRATIVA Y FINANCIERA"/>
    <x v="1"/>
    <x v="7"/>
    <x v="1"/>
    <s v="MANTENIMIENTO PREVENTIVO Y CORRECTIVO DE TECHOS CANOAS Y BAJANTES"/>
    <n v="1"/>
    <s v="1 AÑO"/>
    <n v="50000000"/>
  </r>
  <r>
    <x v="0"/>
    <s v="INFRAESTRUCTURA Y MANTENIMIENTO"/>
    <s v="GERENCIA ADMINISTRATIVA Y FINANCIERA"/>
    <x v="1"/>
    <x v="7"/>
    <x v="1"/>
    <s v="MANTENIMIENTO DE REDES DE GAS NATURAL"/>
    <n v="1"/>
    <s v="1 AÑO"/>
    <n v="40000000"/>
  </r>
  <r>
    <x v="1"/>
    <s v="INFRAESTRUCTURA Y MANTENIMIENTO"/>
    <s v="GERENCIA ADMINISTRATIVA Y FINANCIERA"/>
    <x v="1"/>
    <x v="7"/>
    <x v="1"/>
    <s v="SUMINISTRO E INSTALACIÒN DE ANTIDESLIZANTES DE LA SEDE LÈON XIII Y SEDE PRADO"/>
    <n v="1"/>
    <s v="1 AÑO"/>
    <n v="100000000"/>
  </r>
  <r>
    <x v="1"/>
    <s v="INFRAESTRUCTURA Y MANTENIMIENTO"/>
    <s v="GERENCIA ADMINISTRATIVA Y FINANCIERA"/>
    <x v="1"/>
    <x v="7"/>
    <x v="1"/>
    <s v="SUMINISTRO E INSTALACIÒN DE TOPECAMILLAS EN SEDE LEÒN XIII Y SEDE PRADO"/>
    <n v="1"/>
    <s v="1 AÑO"/>
    <n v="200000000"/>
  </r>
  <r>
    <x v="1"/>
    <s v="INFRAESTRUCTURA Y MANTENIMIENTO"/>
    <s v="GERENCIA ADMINISTRATIVA Y FINANCIERA"/>
    <x v="1"/>
    <x v="7"/>
    <x v="1"/>
    <s v="SUMINISTRO E INSTALACIÒN DE RECUBRIMIENTO DE PISOS PARA ÁREAS LIMPIAS"/>
    <n v="1"/>
    <s v="6 MESES"/>
    <n v="50000000"/>
  </r>
  <r>
    <x v="2"/>
    <s v="INFRAESTRUCTURA Y MANTENIMIENTO"/>
    <s v="GERENCIA ADMINISTRATIVA Y FINANCIERA"/>
    <x v="1"/>
    <x v="7"/>
    <x v="1"/>
    <s v="RECAMBIO DE PASAMANOS EN ESCALERAS DE BLOQUE A"/>
    <n v="1"/>
    <s v="3 MESES"/>
    <n v="60000000"/>
  </r>
  <r>
    <x v="1"/>
    <s v="INFRAESTRUCTURA Y MANTENIMIENTO"/>
    <s v="GERENCIA ADMINISTRATIVA Y FINANCIERA"/>
    <x v="1"/>
    <x v="7"/>
    <x v="1"/>
    <s v="MANTENIMIENTO PREVENTIVO Y CORRECTIVO DE DOMOS ACRILICOS"/>
    <n v="1"/>
    <s v="6 MESES"/>
    <n v="150000000"/>
  </r>
  <r>
    <x v="0"/>
    <s v="INFRAESTRUCTURA Y MANTENIMIENTO"/>
    <s v="GERENCIA ADMINISTRATIVA Y FINANCIERA"/>
    <x v="1"/>
    <x v="7"/>
    <x v="7"/>
    <s v="MANTENIMIENTO PREVENTIVO Y CORRECTIVO DE EQUIPOS CI. TALSA DE LA SEDE LEÒN XIII "/>
    <n v="1"/>
    <s v="1 AÑO"/>
    <n v="100000000"/>
  </r>
  <r>
    <x v="0"/>
    <s v="INFRAESTRUCTURA Y MANTENIMIENTO"/>
    <s v="GERENCIA ADMINISTRATIVA Y FINANCIERA"/>
    <x v="1"/>
    <x v="7"/>
    <x v="7"/>
    <s v="MANTENIMIENTO PREVENTIVO Y CORRECTIVO DE EQUIPOS FAGOR DE LA SEDE LEÒN XIII "/>
    <n v="1"/>
    <s v="1 AÑO"/>
    <n v="100000000"/>
  </r>
  <r>
    <x v="0"/>
    <s v="INFRAESTRUCTURA Y MANTENIMIENTO"/>
    <s v="GERENCIA ADMINISTRATIVA Y FINANCIERA"/>
    <x v="1"/>
    <x v="7"/>
    <x v="7"/>
    <s v="MANTENIMIENTO PREVENTIVO Y CORRECTIVO DE LLAMADOS DE ENFERMERÌA WICALLING"/>
    <n v="1"/>
    <s v="1 AÑO"/>
    <n v="60000000"/>
  </r>
  <r>
    <x v="0"/>
    <s v="INFRAESTRUCTURA Y MANTENIMIENTO"/>
    <s v="GERENCIA ADMINISTRATIVA Y FINANCIERA"/>
    <x v="1"/>
    <x v="7"/>
    <x v="7"/>
    <s v="MANTENIMIENTO PREVENTIVO Y CORRECTIVO DE LLAMADOS DE ENFERMERÌA ALEAR"/>
    <n v="1"/>
    <s v="1 AÑO"/>
    <n v="60000000"/>
  </r>
  <r>
    <x v="0"/>
    <s v="INFRAESTRUCTURA Y MANTENIMIENTO"/>
    <s v="GERENCIA ADMINISTRATIVA Y FINANCIERA"/>
    <x v="1"/>
    <x v="7"/>
    <x v="7"/>
    <s v="MANTENIMIENTO PREVENTIVO Y CORRECTIVO DE CORTINAS PERSIANAS Y BLACKOUT"/>
    <n v="1"/>
    <s v="1 AÑO"/>
    <n v="70000000"/>
  </r>
  <r>
    <x v="0"/>
    <s v="INFRAESTRUCTURA Y MANTENIMIENTO"/>
    <s v="GERENCIA ADMINISTRATIVA Y FINANCIERA"/>
    <x v="1"/>
    <x v="7"/>
    <x v="7"/>
    <s v="MANTENIMIENTO PREVENTIVO Y CORRECTIVO SISTEMA TANQUE NEUTRALIZADOR DE PH"/>
    <n v="1"/>
    <s v="1 AÑO"/>
    <n v="30000000"/>
  </r>
  <r>
    <x v="1"/>
    <s v="INFRAESTRUCTURA Y MANTENIMIENTO"/>
    <s v="GERENCIA ADMINISTRATIVA Y FINANCIERA"/>
    <x v="1"/>
    <x v="7"/>
    <x v="7"/>
    <s v="MANTENIMIENTO CORRECTIVO ELECTRÒNICO Y ELECTROMECÀNICO A DEMANDA "/>
    <n v="1"/>
    <s v="1 AÑO"/>
    <n v="30000000"/>
  </r>
  <r>
    <x v="0"/>
    <s v="INFRAESTRUCTURA Y MANTENIMIENTO"/>
    <s v="GERENCIA ADMINISTRATIVA Y FINANCIERA"/>
    <x v="1"/>
    <x v="7"/>
    <x v="1"/>
    <s v="PILOTO DE SEGUIMIENTO DE ACTIVOS"/>
    <n v="1"/>
    <s v="6 MESES"/>
    <n v="100000000"/>
  </r>
  <r>
    <x v="1"/>
    <s v="INFRAESTRUCTURA Y MANTENIMIENTO"/>
    <s v="GERENCIA ADMINISTRATIVA Y FINANCIERA"/>
    <x v="1"/>
    <x v="7"/>
    <x v="7"/>
    <s v="MANTENIMIENTO PREVENTIVO Y CORRECTIVO DE AIRES ACONDICIONADOS SEDE LEON XIII Y SEDE PRADO"/>
    <n v="1"/>
    <s v="1 AÑO"/>
    <n v="400000000"/>
  </r>
  <r>
    <x v="1"/>
    <s v="INFRAESTRUCTURA Y MANTENIMIENTO"/>
    <s v="GERENCIA ADMINISTRATIVA Y FINANCIERA"/>
    <x v="1"/>
    <x v="7"/>
    <x v="7"/>
    <s v="MANTENIMIENTO PREVENTIVO Y CORRECTIVO DE ASCENSORES SEDE LEON XIII Y SEDE PRADO"/>
    <n v="1"/>
    <s v="1 AÑO"/>
    <n v="400000000"/>
  </r>
  <r>
    <x v="1"/>
    <s v="INFRAESTRUCTURA Y MANTENIMIENTO"/>
    <s v="GERENCIA ADMINISTRATIVA Y FINANCIERA"/>
    <x v="1"/>
    <x v="7"/>
    <x v="1"/>
    <s v="CLASIFICACION DE AREAS Y CONTEO DE PARTICULAS DE LOS SERVICIOS CRÌTICOS DE LA SEDE LEON XIII Y SEDE PRADO"/>
    <n v="1"/>
    <s v="1 AÑO"/>
    <n v="80000000"/>
  </r>
  <r>
    <x v="0"/>
    <s v="INFRAESTRUCTURA Y MANTENIMIENTO"/>
    <s v="GERENCIA ADMINISTRATIVA Y FINANCIERA"/>
    <x v="1"/>
    <x v="7"/>
    <x v="7"/>
    <s v="MANTENIMIENTO PREVENTIVO Y CORRECTIVO DE LA CALDERA DE 20 BHP DE LA SEDE LEÒN XIII"/>
    <n v="1"/>
    <s v="1 AÑO"/>
    <n v="60000000"/>
  </r>
  <r>
    <x v="1"/>
    <s v="INFRAESTRUCTURA Y MANTENIMIENTO"/>
    <s v="GERENCIA ADMINISTRATIVA Y FINANCIERA"/>
    <x v="1"/>
    <x v="7"/>
    <x v="7"/>
    <s v="MANTENIMIENTO PREVENTIVO Y CORRECTIVO PARA EQUIPOS DE CONSERVACION Y CONGELACION DE LA SEDE LEÒN XIII Y SEDE PRADO"/>
    <n v="1"/>
    <s v="1 AÑO"/>
    <n v="180000000"/>
  </r>
  <r>
    <x v="1"/>
    <s v="INFRAESTRUCTURA Y MANTENIMIENTO"/>
    <s v="GERENCIA ADMINISTRATIVA Y FINANCIERA"/>
    <x v="0"/>
    <x v="7"/>
    <x v="0"/>
    <s v="ADQUISICIÓN Y REPOSICIÓN DE NEVERAS Y REFRIGERADORES"/>
    <n v="1"/>
    <s v="1 AÑO"/>
    <n v="350000000"/>
  </r>
  <r>
    <x v="1"/>
    <s v="INFRAESTRUCTURA Y MANTENIMIENTO"/>
    <s v="GERENCIA ADMINISTRATIVA Y FINANCIERA"/>
    <x v="1"/>
    <x v="7"/>
    <x v="7"/>
    <s v="MANTENIMIENTO DE PLANTAS ELÈCTRICAS SEDE LEÒN XIII Y SEDE PRADO"/>
    <n v="1"/>
    <s v="1 AÑO"/>
    <n v="300000000"/>
  </r>
  <r>
    <x v="1"/>
    <s v="INFRAESTRUCTURA Y MANTENIMIENTO"/>
    <s v="GERENCIA ADMINISTRATIVA Y FINANCIERA"/>
    <x v="1"/>
    <x v="7"/>
    <x v="7"/>
    <s v="MANTENIMIENTO DE SUBESTACIONES SEDE LEÒN XIII Y SEDE PRADO"/>
    <n v="1"/>
    <s v="1 AÑO"/>
    <n v="200000000"/>
  </r>
  <r>
    <x v="0"/>
    <s v="INFRAESTRUCTURA Y MANTENIMIENTO"/>
    <s v="GERENCIA ADMINISTRATIVA Y FINANCIERA"/>
    <x v="1"/>
    <x v="7"/>
    <x v="7"/>
    <s v="MANTENIMIENTO DEL SISTEMA DE APANTALLAMIENTO"/>
    <n v="1"/>
    <s v="1 AÑO"/>
    <n v="25000000"/>
  </r>
  <r>
    <x v="1"/>
    <s v="INFRAESTRUCTURA Y MANTENIMIENTO"/>
    <s v="GERENCIA ADMINISTRATIVA Y FINANCIERA"/>
    <x v="1"/>
    <x v="7"/>
    <x v="1"/>
    <s v="SOPORTE DE TELEFONÌA"/>
    <n v="1"/>
    <s v="1 AÑO"/>
    <n v="150000000"/>
  </r>
  <r>
    <x v="1"/>
    <s v="INFRAESTRUCTURA Y MANTENIMIENTO"/>
    <s v="GERENCIA ADMINISTRATIVA Y FINANCIERA"/>
    <x v="1"/>
    <x v="7"/>
    <x v="7"/>
    <s v="MANTENIMIENTO DE UPS"/>
    <n v="1"/>
    <s v="1 AÑO"/>
    <n v="20000000"/>
  </r>
  <r>
    <x v="1"/>
    <s v="INFRAESTRUCTURA Y MANTENIMIENTO"/>
    <s v="GERENCIA ADMINISTRATIVA Y FINANCIERA"/>
    <x v="1"/>
    <x v="7"/>
    <x v="1"/>
    <s v="DISEÑO, SUMINISTRO E INSTALACIÓN DE ILUMINACIÓN AUTOMATIZADA"/>
    <n v="1"/>
    <s v="1 AÑO"/>
    <n v="300000000"/>
  </r>
  <r>
    <x v="1"/>
    <s v="INFRAESTRUCTURA Y MANTENIMIENTO"/>
    <s v="GERENCIA ADMINISTRATIVA Y FINANCIERA"/>
    <x v="1"/>
    <x v="7"/>
    <x v="1"/>
    <s v="SUMINISTRO DE TABLEROS ELÉCTRICOS CON TRANFORMADOR DE AISLAMIENTO PARA QUIROFANOS"/>
    <n v="1"/>
    <s v="1 AÑO"/>
    <n v="420000000"/>
  </r>
  <r>
    <x v="0"/>
    <s v="INFRAESTRUCTURA Y MANTENIMIENTO"/>
    <s v="GERENCIA ADMINISTRATIVA Y FINANCIERA"/>
    <x v="1"/>
    <x v="7"/>
    <x v="1"/>
    <s v="CONSTRUCIÓN DE ALMACEN EN CAMPAMENTO"/>
    <n v="1"/>
    <s v="3 MESES"/>
    <n v="80000000"/>
  </r>
  <r>
    <x v="2"/>
    <s v="INFRAESTRUCTURA Y MANTENIMIENTO"/>
    <s v="GERENCIA ADMINISTRATIVA Y FINANCIERA"/>
    <x v="1"/>
    <x v="7"/>
    <x v="1"/>
    <s v="ADECUACIÓN PARA ACTIVIDADES GRUPALES EN PRADO"/>
    <n v="1"/>
    <s v="4 MESES"/>
    <n v="120000000"/>
  </r>
  <r>
    <x v="0"/>
    <s v="INFRAESTRUCTURA Y MANTENIMIENTO"/>
    <s v="GERENCIA ADMINISTRATIVA Y FINANCIERA"/>
    <x v="1"/>
    <x v="7"/>
    <x v="1"/>
    <s v="PÉRGOLA DE INGRESO EN EL SERVICIO DE URGENCIAS"/>
    <n v="1"/>
    <s v="3 MESES"/>
    <n v="100000000"/>
  </r>
  <r>
    <x v="0"/>
    <s v="INFRAESTRUCTURA Y MANTENIMIENTO"/>
    <s v="GERENCIA ADMINISTRATIVA Y FINANCIERA"/>
    <x v="1"/>
    <x v="7"/>
    <x v="1"/>
    <s v="CARPA PARA INGRESO DE AMBULANCIAS EN URGENCIAS PEDIATRICAS"/>
    <n v="1"/>
    <s v="3 MESES"/>
    <n v="50000000"/>
  </r>
  <r>
    <x v="0"/>
    <s v="INFRAESTRUCTURA Y MANTENIMIENTO"/>
    <s v="GERENCIA ADMINISTRATIVA Y FINANCIERA"/>
    <x v="1"/>
    <x v="7"/>
    <x v="1"/>
    <s v="RESTAURACIÓN Y MANTENIMIENTO OBRA PEDRONEL EN BLOQUE 1"/>
    <n v="1"/>
    <s v="6 MESES"/>
    <n v="150000000"/>
  </r>
  <r>
    <x v="2"/>
    <s v="INFRAESTRUCTURA Y MANTENIMIENTO"/>
    <s v="GERENCIA ADMINISTRATIVA Y FINANCIERA"/>
    <x v="1"/>
    <x v="7"/>
    <x v="1"/>
    <s v="SUMINISTRO E INSTALACIÓN DE BOMBA RCI PARA PRADO B"/>
    <n v="1"/>
    <s v="6 MESES"/>
    <n v="250000000"/>
  </r>
  <r>
    <x v="1"/>
    <s v="INFRAESTRUCTURA Y MANTENIMIENTO"/>
    <s v="GERENCIA ADMINISTRATIVA Y FINANCIERA"/>
    <x v="1"/>
    <x v="7"/>
    <x v="1"/>
    <s v="SUMINISTRO MANO DE OBRA PARA MANTENIMIENTO"/>
    <n v="1"/>
    <s v="1 AÑO"/>
    <n v="3050000000"/>
  </r>
  <r>
    <x v="2"/>
    <s v="LOGISTICA Y SUMINISTROS"/>
    <s v="GERENCIA ADMINISTRATIVA Y FINANCIERA"/>
    <x v="2"/>
    <x v="1"/>
    <x v="31"/>
    <s v="SUMINISTRO DE INSUMOS PARA EL BIOBANCO TALES COMO: CAJAS DE CRIOPRESERVACIÓN CAJA POR 40 UNIDADES DE CARTÓN), NITROGENO LIQUIDO,CLADO BHI,TIOGLICOLATO, L GLUTAMINA, PIPETAS SEROLOGICAS DE 5 ML (PAQUETE POR 25 UNIDADES), TUBOS DE POLIPROPILENO 15 ML CAJA X 500 UNIDADES, MEMBRANAS DE ACETATO DE CELULOSA DE POROSIDAD 0,2UM, DIAMETRO 47MM (,CAJA X 100 UNDS... ENTRE OTROS_x000a_"/>
    <s v="A DEMANDA"/>
    <s v="1 AÑO"/>
    <n v="226000000"/>
  </r>
  <r>
    <x v="1"/>
    <s v="LOGISTICA Y SUMINISTROS"/>
    <s v="GERENCIA ADMINISTRATIVA Y FINANCIERA"/>
    <x v="0"/>
    <x v="5"/>
    <x v="0"/>
    <s v="EXPANSIÓN CCTV: SUMINISTRO DE EQUIPOS PARA CIRCUITO CERRADO DE TELEVISIÓN. CÁMARAS, DOMOS, JOYSTICK, PANTALLAS, ENTRE OTROS."/>
    <s v="A DEMANDA"/>
    <s v="1 AÑO"/>
    <n v="565000000"/>
  </r>
  <r>
    <x v="1"/>
    <s v="LOGISTICA Y SUMINISTROS"/>
    <s v="GERENCIA ADMINISTRATIVA Y FINANCIERA"/>
    <x v="1"/>
    <x v="1"/>
    <x v="1"/>
    <s v="MANTENIMIENTO PREVENTIVO Y CORRECTIVO DE CCTV"/>
    <s v="A DEMANDA"/>
    <s v="1 AÑO"/>
    <n v="113000000"/>
  </r>
  <r>
    <x v="1"/>
    <s v="LOGISTICA Y SUMINISTROS"/>
    <s v="GERENCIA ADMINISTRATIVA Y FINANCIERA"/>
    <x v="1"/>
    <x v="9"/>
    <x v="1"/>
    <s v="SERVICIO DE TRANSPORTE TERRESTRE AUTOMOTOR (CAMIONETA DOBLE CABINA) PARA EL TRASLADO DE PAQUETES, CARGA, MERCANCÍA, BIENES, PASAJEROS, Y OTROS ELEMENTOS INSTITUCIONALES A NECESIDAD DEL HOSPITAL ALMA MATER DE ANTIOQUIA, EN EL ÁREA METROPOLITÁNA Y ORIENTE CERCANO"/>
    <n v="1"/>
    <s v="1 AÑO"/>
    <n v="94920000"/>
  </r>
  <r>
    <x v="1"/>
    <s v="LOGISTICA Y SUMINISTROS"/>
    <s v="GERENCIA ADMINISTRATIVA Y FINANCIERA"/>
    <x v="0"/>
    <x v="7"/>
    <x v="0"/>
    <s v="ADQUISICION DE SISTEMA DE LLAMADO DE ENFERMERÍA"/>
    <n v="1"/>
    <s v="1 AÑO"/>
    <n v="226000000"/>
  </r>
  <r>
    <x v="1"/>
    <s v="LOGISTICA Y SUMINISTROS"/>
    <s v="GERENCIA ADMINISTRATIVA Y FINANCIERA"/>
    <x v="1"/>
    <x v="1"/>
    <x v="1"/>
    <s v="PRESTACIÓN DEL SERVICIO DE BPO CALLCENTER PARA EL HOSPITAL ALMA MATER DE ANTIOQUIA"/>
    <n v="1"/>
    <s v="1 AÑO"/>
    <n v="2260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B5:F10" firstHeaderRow="1" firstDataRow="2" firstDataCol="1"/>
  <pivotFields count="10">
    <pivotField axis="axisCol" showAll="0">
      <items count="4">
        <item x="0"/>
        <item x="1"/>
        <item x="2"/>
        <item t="default"/>
      </items>
    </pivotField>
    <pivotField showAll="0"/>
    <pivotField showAll="0"/>
    <pivotField axis="axisRow" showAll="0">
      <items count="4">
        <item sd="0" x="0"/>
        <item sd="0" x="2"/>
        <item sd="0" x="1"/>
        <item t="default"/>
      </items>
    </pivotField>
    <pivotField axis="axisRow" showAll="0">
      <items count="12">
        <item x="3"/>
        <item sd="0" x="8"/>
        <item sd="0" x="6"/>
        <item sd="0" x="9"/>
        <item x="7"/>
        <item x="0"/>
        <item x="1"/>
        <item sd="0" x="4"/>
        <item x="5"/>
        <item x="2"/>
        <item x="10"/>
        <item t="default"/>
      </items>
    </pivotField>
    <pivotField axis="axisRow" showAll="0">
      <items count="34">
        <item x="0"/>
        <item x="3"/>
        <item m="1" x="32"/>
        <item x="11"/>
        <item x="8"/>
        <item x="15"/>
        <item x="29"/>
        <item x="4"/>
        <item x="31"/>
        <item x="14"/>
        <item x="16"/>
        <item x="6"/>
        <item x="22"/>
        <item x="20"/>
        <item x="28"/>
        <item x="24"/>
        <item x="30"/>
        <item x="17"/>
        <item x="12"/>
        <item x="26"/>
        <item x="18"/>
        <item x="5"/>
        <item x="23"/>
        <item x="7"/>
        <item x="13"/>
        <item x="19"/>
        <item x="27"/>
        <item x="25"/>
        <item x="1"/>
        <item x="10"/>
        <item x="2"/>
        <item x="9"/>
        <item x="21"/>
        <item t="default"/>
      </items>
    </pivotField>
    <pivotField showAll="0"/>
    <pivotField showAll="0"/>
    <pivotField showAll="0"/>
    <pivotField dataField="1" showAll="0"/>
  </pivotFields>
  <rowFields count="3">
    <field x="3"/>
    <field x="4"/>
    <field x="5"/>
  </rowFields>
  <rowItems count="4">
    <i>
      <x/>
    </i>
    <i>
      <x v="1"/>
    </i>
    <i>
      <x v="2"/>
    </i>
    <i t="grand">
      <x/>
    </i>
  </rowItems>
  <colFields count="1">
    <field x="0"/>
  </colFields>
  <colItems count="4">
    <i>
      <x/>
    </i>
    <i>
      <x v="1"/>
    </i>
    <i>
      <x v="2"/>
    </i>
    <i t="grand">
      <x/>
    </i>
  </colItems>
  <dataFields count="1">
    <dataField name="Suma de VALOR ESTIMADO" fld="9" baseField="3" baseItem="0" numFmtId="41"/>
  </dataFields>
  <formats count="54">
    <format dxfId="53">
      <pivotArea outline="0" collapsedLevelsAreSubtotals="1" fieldPosition="0"/>
    </format>
    <format dxfId="52">
      <pivotArea type="origin" dataOnly="0" labelOnly="1" outline="0" fieldPosition="0"/>
    </format>
    <format dxfId="51">
      <pivotArea field="0" type="button" dataOnly="0" labelOnly="1" outline="0" axis="axisCol" fieldPosition="0"/>
    </format>
    <format dxfId="50">
      <pivotArea type="topRight" dataOnly="0" labelOnly="1" outline="0" fieldPosition="0"/>
    </format>
    <format dxfId="49">
      <pivotArea field="3" type="button" dataOnly="0" labelOnly="1" outline="0" axis="axisRow" fieldPosition="0"/>
    </format>
    <format dxfId="48">
      <pivotArea dataOnly="0" labelOnly="1" fieldPosition="0">
        <references count="1">
          <reference field="0" count="0"/>
        </references>
      </pivotArea>
    </format>
    <format dxfId="47">
      <pivotArea dataOnly="0" labelOnly="1" grandCol="1" outline="0" fieldPosition="0"/>
    </format>
    <format dxfId="46">
      <pivotArea grandRow="1" outline="0" collapsedLevelsAreSubtotals="1" fieldPosition="0"/>
    </format>
    <format dxfId="45">
      <pivotArea dataOnly="0" labelOnly="1" grandRow="1" outline="0" fieldPosition="0"/>
    </format>
    <format dxfId="44">
      <pivotArea type="origin" dataOnly="0" labelOnly="1" outline="0" fieldPosition="0"/>
    </format>
    <format dxfId="43">
      <pivotArea field="3" type="button" dataOnly="0" labelOnly="1" outline="0" axis="axisRow" fieldPosition="0"/>
    </format>
    <format dxfId="42">
      <pivotArea type="origin" dataOnly="0" labelOnly="1" outline="0" fieldPosition="0"/>
    </format>
    <format dxfId="41">
      <pivotArea field="0" type="button" dataOnly="0" labelOnly="1" outline="0" axis="axisCol" fieldPosition="0"/>
    </format>
    <format dxfId="40">
      <pivotArea type="topRight" dataOnly="0" labelOnly="1" outline="0" fieldPosition="0"/>
    </format>
    <format dxfId="39">
      <pivotArea field="3" type="button" dataOnly="0" labelOnly="1" outline="0" axis="axisRow" fieldPosition="0"/>
    </format>
    <format dxfId="38">
      <pivotArea dataOnly="0" labelOnly="1" fieldPosition="0">
        <references count="1">
          <reference field="0" count="0"/>
        </references>
      </pivotArea>
    </format>
    <format dxfId="37">
      <pivotArea dataOnly="0" labelOnly="1" grandCol="1" outline="0" fieldPosition="0"/>
    </format>
    <format dxfId="36">
      <pivotArea type="origin" dataOnly="0" labelOnly="1" outline="0" fieldPosition="0"/>
    </format>
    <format dxfId="35">
      <pivotArea field="0" type="button" dataOnly="0" labelOnly="1" outline="0" axis="axisCol" fieldPosition="0"/>
    </format>
    <format dxfId="34">
      <pivotArea type="topRight" dataOnly="0" labelOnly="1" outline="0" fieldPosition="0"/>
    </format>
    <format dxfId="33">
      <pivotArea field="3" type="button" dataOnly="0" labelOnly="1" outline="0" axis="axisRow" fieldPosition="0"/>
    </format>
    <format dxfId="32">
      <pivotArea dataOnly="0" labelOnly="1" fieldPosition="0">
        <references count="1">
          <reference field="0" count="0"/>
        </references>
      </pivotArea>
    </format>
    <format dxfId="31">
      <pivotArea dataOnly="0" labelOnly="1" grandCol="1" outline="0" fieldPosition="0"/>
    </format>
    <format dxfId="30">
      <pivotArea type="origin" dataOnly="0" labelOnly="1" outline="0" fieldPosition="0"/>
    </format>
    <format dxfId="29">
      <pivotArea field="0" type="button" dataOnly="0" labelOnly="1" outline="0" axis="axisCol" fieldPosition="0"/>
    </format>
    <format dxfId="28">
      <pivotArea type="topRight" dataOnly="0" labelOnly="1" outline="0" fieldPosition="0"/>
    </format>
    <format dxfId="27">
      <pivotArea field="3" type="button" dataOnly="0" labelOnly="1" outline="0" axis="axisRow" fieldPosition="0"/>
    </format>
    <format dxfId="26">
      <pivotArea dataOnly="0" labelOnly="1" fieldPosition="0">
        <references count="1">
          <reference field="0" count="0"/>
        </references>
      </pivotArea>
    </format>
    <format dxfId="25">
      <pivotArea dataOnly="0" labelOnly="1" grandCol="1" outline="0" fieldPosition="0"/>
    </format>
    <format dxfId="24">
      <pivotArea type="origin" dataOnly="0" labelOnly="1" outline="0" fieldPosition="0"/>
    </format>
    <format dxfId="23">
      <pivotArea field="0" type="button" dataOnly="0" labelOnly="1" outline="0" axis="axisCol" fieldPosition="0"/>
    </format>
    <format dxfId="22">
      <pivotArea type="topRight" dataOnly="0" labelOnly="1" outline="0" fieldPosition="0"/>
    </format>
    <format dxfId="21">
      <pivotArea field="3" type="button" dataOnly="0" labelOnly="1" outline="0" axis="axisRow" fieldPosition="0"/>
    </format>
    <format dxfId="20">
      <pivotArea dataOnly="0" labelOnly="1" fieldPosition="0">
        <references count="1">
          <reference field="0" count="0"/>
        </references>
      </pivotArea>
    </format>
    <format dxfId="19">
      <pivotArea dataOnly="0" labelOnly="1" grandCol="1" outline="0" fieldPosition="0"/>
    </format>
    <format dxfId="18">
      <pivotArea grandRow="1" outline="0" collapsedLevelsAreSubtotals="1" fieldPosition="0"/>
    </format>
    <format dxfId="17">
      <pivotArea dataOnly="0" labelOnly="1" grandRow="1" outline="0" fieldPosition="0"/>
    </format>
    <format dxfId="16">
      <pivotArea grandRow="1" outline="0" collapsedLevelsAreSubtotals="1" fieldPosition="0"/>
    </format>
    <format dxfId="15">
      <pivotArea dataOnly="0" labelOnly="1" grandRow="1" outline="0" fieldPosition="0"/>
    </format>
    <format dxfId="14">
      <pivotArea grandRow="1" outline="0" collapsedLevelsAreSubtotals="1" fieldPosition="0"/>
    </format>
    <format dxfId="13">
      <pivotArea dataOnly="0" labelOnly="1" grandRow="1" outline="0" fieldPosition="0"/>
    </format>
    <format dxfId="12">
      <pivotArea field="3" type="button" dataOnly="0" labelOnly="1" outline="0" axis="axisRow" fieldPosition="0"/>
    </format>
    <format dxfId="11">
      <pivotArea dataOnly="0" labelOnly="1" fieldPosition="0">
        <references count="1">
          <reference field="0" count="0"/>
        </references>
      </pivotArea>
    </format>
    <format dxfId="10">
      <pivotArea dataOnly="0" labelOnly="1" grandCol="1" outline="0" fieldPosition="0"/>
    </format>
    <format dxfId="9">
      <pivotArea type="origin" dataOnly="0" labelOnly="1" outline="0" fieldPosition="0"/>
    </format>
    <format dxfId="8">
      <pivotArea field="0" type="button" dataOnly="0" labelOnly="1" outline="0" axis="axisCol" fieldPosition="0"/>
    </format>
    <format dxfId="7">
      <pivotArea type="topRight" dataOnly="0" labelOnly="1" outline="0" fieldPosition="0"/>
    </format>
    <format dxfId="6">
      <pivotArea field="3" type="button" dataOnly="0" labelOnly="1" outline="0" axis="axisRow" fieldPosition="0"/>
    </format>
    <format dxfId="5">
      <pivotArea dataOnly="0" labelOnly="1" fieldPosition="0">
        <references count="1">
          <reference field="0" count="0"/>
        </references>
      </pivotArea>
    </format>
    <format dxfId="4">
      <pivotArea dataOnly="0" labelOnly="1" grandCol="1" outline="0" fieldPosition="0"/>
    </format>
    <format dxfId="3">
      <pivotArea grandRow="1" outline="0" collapsedLevelsAreSubtotals="1" fieldPosition="0"/>
    </format>
    <format dxfId="2">
      <pivotArea dataOnly="0" labelOnly="1" grandRow="1" outline="0" fieldPosition="0"/>
    </format>
    <format dxfId="1">
      <pivotArea type="all" dataOnly="0" outline="0" fieldPosition="0"/>
    </format>
    <format dxfId="0">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la1" displayName="Tabla1" ref="C20:C30" totalsRowShown="0">
  <autoFilter ref="C20:C30"/>
  <tableColumns count="1">
    <tableColumn id="1" name="Columna1"/>
  </tableColumns>
  <tableStyleInfo name="TableStyleLight1" showFirstColumn="0" showLastColumn="0" showRowStripes="1" showColumnStripes="0"/>
</table>
</file>

<file path=xl/tables/table2.xml><?xml version="1.0" encoding="utf-8"?>
<table xmlns="http://schemas.openxmlformats.org/spreadsheetml/2006/main" id="2" name="Tabla2" displayName="Tabla2" ref="C33:C41" totalsRowShown="0">
  <autoFilter ref="C33:C41"/>
  <tableColumns count="1">
    <tableColumn id="1"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rporativo@almamater.hospital" TargetMode="External"/><Relationship Id="rId2" Type="http://schemas.openxmlformats.org/officeDocument/2006/relationships/hyperlink" Target="http://www.ipsuniversitaria.com.co/es/quienes-somos/plataforma-estrategica/plan-estrategico-2017-2026" TargetMode="External"/><Relationship Id="rId1" Type="http://schemas.openxmlformats.org/officeDocument/2006/relationships/hyperlink" Target="http://www.ipsuniversitaria.com.co/es/quienes-somos/estatutos" TargetMode="External"/><Relationship Id="rId5" Type="http://schemas.openxmlformats.org/officeDocument/2006/relationships/drawing" Target="../drawings/drawing1.xml"/><Relationship Id="rId4" Type="http://schemas.openxmlformats.org/officeDocument/2006/relationships/hyperlink" Target="http://www.almamater.hospita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zoomScale="96" zoomScaleNormal="96" workbookViewId="0">
      <selection activeCell="O11" sqref="O11"/>
    </sheetView>
  </sheetViews>
  <sheetFormatPr baseColWidth="10" defaultRowHeight="14.4" x14ac:dyDescent="0.3"/>
  <cols>
    <col min="1" max="1" width="21.5546875" bestFit="1" customWidth="1"/>
    <col min="2" max="2" width="14" customWidth="1"/>
  </cols>
  <sheetData>
    <row r="1" spans="1:14" ht="73.5" customHeight="1" x14ac:dyDescent="0.3">
      <c r="A1" s="82" t="s">
        <v>112</v>
      </c>
      <c r="B1" s="83"/>
      <c r="C1" s="83"/>
      <c r="D1" s="83"/>
      <c r="E1" s="83"/>
      <c r="F1" s="83"/>
      <c r="G1" s="83"/>
      <c r="H1" s="83"/>
      <c r="I1" s="83"/>
      <c r="J1" s="83"/>
      <c r="K1" s="83"/>
      <c r="L1" s="83"/>
      <c r="M1" s="83"/>
      <c r="N1" s="84"/>
    </row>
    <row r="2" spans="1:14" ht="18" customHeight="1" x14ac:dyDescent="0.3">
      <c r="A2" s="85" t="s">
        <v>111</v>
      </c>
      <c r="B2" s="86"/>
      <c r="C2" s="86"/>
      <c r="D2" s="86"/>
      <c r="E2" s="86"/>
      <c r="F2" s="86"/>
      <c r="G2" s="86"/>
      <c r="H2" s="86"/>
      <c r="I2" s="86"/>
      <c r="J2" s="86"/>
      <c r="K2" s="86"/>
      <c r="L2" s="86"/>
      <c r="M2" s="86"/>
      <c r="N2" s="87"/>
    </row>
    <row r="3" spans="1:14" ht="69" customHeight="1" x14ac:dyDescent="0.3">
      <c r="A3" s="88" t="s">
        <v>48</v>
      </c>
      <c r="B3" s="89"/>
      <c r="C3" s="89"/>
      <c r="D3" s="89"/>
      <c r="E3" s="89"/>
      <c r="F3" s="89"/>
      <c r="G3" s="89"/>
      <c r="H3" s="89"/>
      <c r="I3" s="89"/>
      <c r="J3" s="89"/>
      <c r="K3" s="89"/>
      <c r="L3" s="89"/>
      <c r="M3" s="89"/>
      <c r="N3" s="90"/>
    </row>
    <row r="4" spans="1:14" ht="8.25" customHeight="1" x14ac:dyDescent="0.3">
      <c r="A4" s="1"/>
      <c r="N4" s="2"/>
    </row>
    <row r="5" spans="1:14" x14ac:dyDescent="0.3">
      <c r="A5" s="91" t="s">
        <v>26</v>
      </c>
      <c r="B5" s="92"/>
      <c r="C5" s="92"/>
      <c r="D5" s="92"/>
      <c r="E5" s="92"/>
      <c r="F5" s="92"/>
      <c r="G5" s="92"/>
      <c r="H5" s="92"/>
      <c r="I5" s="92"/>
      <c r="J5" s="92"/>
      <c r="K5" s="92"/>
      <c r="L5" s="92"/>
      <c r="M5" s="92"/>
      <c r="N5" s="93"/>
    </row>
    <row r="6" spans="1:14" ht="27.75" customHeight="1" x14ac:dyDescent="0.3">
      <c r="A6" s="94" t="s">
        <v>27</v>
      </c>
      <c r="B6" s="95"/>
      <c r="C6" s="96" t="s">
        <v>116</v>
      </c>
      <c r="D6" s="96"/>
      <c r="E6" s="96"/>
      <c r="F6" s="96"/>
      <c r="G6" s="96"/>
      <c r="H6" s="96"/>
      <c r="I6" s="96"/>
      <c r="J6" s="96"/>
      <c r="K6" s="96"/>
      <c r="L6" s="96"/>
      <c r="M6" s="96"/>
      <c r="N6" s="97"/>
    </row>
    <row r="7" spans="1:14" ht="32.25" customHeight="1" x14ac:dyDescent="0.3">
      <c r="A7" s="94" t="s">
        <v>28</v>
      </c>
      <c r="B7" s="95"/>
      <c r="C7" s="96" t="s">
        <v>29</v>
      </c>
      <c r="D7" s="96"/>
      <c r="E7" s="96"/>
      <c r="F7" s="96"/>
      <c r="G7" s="96"/>
      <c r="H7" s="96"/>
      <c r="I7" s="96"/>
      <c r="J7" s="96"/>
      <c r="K7" s="96"/>
      <c r="L7" s="96"/>
      <c r="M7" s="96"/>
      <c r="N7" s="97"/>
    </row>
    <row r="8" spans="1:14" ht="30" customHeight="1" x14ac:dyDescent="0.3">
      <c r="A8" s="94" t="s">
        <v>30</v>
      </c>
      <c r="B8" s="96"/>
      <c r="C8" s="96" t="s">
        <v>31</v>
      </c>
      <c r="D8" s="96"/>
      <c r="E8" s="96"/>
      <c r="F8" s="96"/>
      <c r="G8" s="96"/>
      <c r="H8" s="96"/>
      <c r="I8" s="96"/>
      <c r="J8" s="96"/>
      <c r="K8" s="96"/>
      <c r="L8" s="96"/>
      <c r="M8" s="96"/>
      <c r="N8" s="97"/>
    </row>
    <row r="9" spans="1:14" ht="30.75" customHeight="1" x14ac:dyDescent="0.3">
      <c r="A9" s="3" t="s">
        <v>32</v>
      </c>
      <c r="C9" s="96" t="s">
        <v>33</v>
      </c>
      <c r="D9" s="96"/>
      <c r="E9" s="96"/>
      <c r="F9" s="96"/>
      <c r="G9" s="96"/>
      <c r="H9" s="96"/>
      <c r="I9" s="96"/>
      <c r="J9" s="96"/>
      <c r="K9" s="96"/>
      <c r="L9" s="96"/>
      <c r="M9" s="96"/>
      <c r="N9" s="97"/>
    </row>
    <row r="10" spans="1:14" ht="172.5" customHeight="1" x14ac:dyDescent="0.3">
      <c r="A10" s="107" t="s">
        <v>34</v>
      </c>
      <c r="B10" s="108"/>
      <c r="C10" s="105" t="s">
        <v>73</v>
      </c>
      <c r="D10" s="105"/>
      <c r="E10" s="105"/>
      <c r="F10" s="105"/>
      <c r="G10" s="105"/>
      <c r="H10" s="105"/>
      <c r="I10" s="105"/>
      <c r="J10" s="105"/>
      <c r="K10" s="105"/>
      <c r="L10" s="105"/>
      <c r="M10" s="105"/>
      <c r="N10" s="106"/>
    </row>
    <row r="11" spans="1:14" ht="27" customHeight="1" x14ac:dyDescent="0.3">
      <c r="A11" s="94" t="s">
        <v>35</v>
      </c>
      <c r="B11" s="95"/>
      <c r="C11" s="109" t="s">
        <v>113</v>
      </c>
      <c r="D11" s="110"/>
      <c r="E11" s="110"/>
      <c r="F11" s="110"/>
      <c r="G11" s="110"/>
      <c r="H11" s="110"/>
      <c r="I11" s="110"/>
      <c r="J11" s="110"/>
      <c r="K11" s="110"/>
      <c r="L11" s="110"/>
      <c r="M11" s="110"/>
      <c r="N11" s="111"/>
    </row>
    <row r="12" spans="1:14" ht="27" customHeight="1" x14ac:dyDescent="0.3">
      <c r="A12" s="4" t="s">
        <v>37</v>
      </c>
      <c r="B12" s="5"/>
      <c r="C12" s="112" t="s">
        <v>115</v>
      </c>
      <c r="D12" s="112"/>
      <c r="E12" s="112"/>
      <c r="F12" s="112"/>
      <c r="G12" s="112"/>
      <c r="H12" s="112"/>
      <c r="I12" s="112"/>
      <c r="J12" s="112"/>
      <c r="K12" s="112"/>
      <c r="L12" s="112"/>
      <c r="M12" s="112"/>
      <c r="N12" s="113"/>
    </row>
    <row r="13" spans="1:14" ht="30" customHeight="1" x14ac:dyDescent="0.3">
      <c r="A13" s="94" t="s">
        <v>36</v>
      </c>
      <c r="B13" s="95"/>
      <c r="C13" s="109" t="s">
        <v>114</v>
      </c>
      <c r="D13" s="110"/>
      <c r="E13" s="110"/>
      <c r="F13" s="110"/>
      <c r="G13" s="110"/>
      <c r="H13" s="110"/>
      <c r="I13" s="110"/>
      <c r="J13" s="110"/>
      <c r="K13" s="110"/>
      <c r="L13" s="110"/>
      <c r="M13" s="110"/>
      <c r="N13" s="111"/>
    </row>
    <row r="14" spans="1:14" ht="25.5" customHeight="1" x14ac:dyDescent="0.3">
      <c r="A14" s="94" t="s">
        <v>38</v>
      </c>
      <c r="B14" s="95"/>
      <c r="C14" s="98"/>
      <c r="D14" s="96"/>
      <c r="E14" s="96"/>
      <c r="F14" s="96"/>
      <c r="G14" s="96"/>
      <c r="H14" s="96"/>
      <c r="I14" s="96"/>
      <c r="J14" s="96"/>
      <c r="K14" s="96"/>
      <c r="L14" s="96"/>
      <c r="M14" s="96"/>
      <c r="N14" s="97"/>
    </row>
    <row r="15" spans="1:14" x14ac:dyDescent="0.3">
      <c r="A15" s="99"/>
      <c r="B15" s="100"/>
      <c r="C15" s="100"/>
      <c r="D15" s="100"/>
      <c r="E15" s="100"/>
      <c r="F15" s="100"/>
      <c r="G15" s="100"/>
      <c r="H15" s="100"/>
      <c r="I15" s="100"/>
      <c r="J15" s="100"/>
      <c r="K15" s="100"/>
      <c r="L15" s="100"/>
      <c r="M15" s="100"/>
      <c r="N15" s="101"/>
    </row>
    <row r="16" spans="1:14" x14ac:dyDescent="0.3">
      <c r="A16" s="102" t="s">
        <v>39</v>
      </c>
      <c r="B16" s="103"/>
      <c r="C16" s="103"/>
      <c r="D16" s="103"/>
      <c r="E16" s="103"/>
      <c r="F16" s="103"/>
      <c r="G16" s="103"/>
      <c r="H16" s="103"/>
      <c r="I16" s="103"/>
      <c r="J16" s="103"/>
      <c r="K16" s="103"/>
      <c r="L16" s="103"/>
      <c r="M16" s="103"/>
      <c r="N16" s="104"/>
    </row>
    <row r="17" spans="1:14" ht="84.75" customHeight="1" x14ac:dyDescent="0.3">
      <c r="A17" s="107" t="s">
        <v>41</v>
      </c>
      <c r="B17" s="108"/>
      <c r="C17" s="121" t="s">
        <v>40</v>
      </c>
      <c r="D17" s="121"/>
      <c r="E17" s="121"/>
      <c r="F17" s="121"/>
      <c r="G17" s="121"/>
      <c r="H17" s="121"/>
      <c r="I17" s="121"/>
      <c r="J17" s="105"/>
      <c r="K17" s="105"/>
      <c r="L17" s="105"/>
      <c r="M17" s="105"/>
      <c r="N17" s="106"/>
    </row>
    <row r="18" spans="1:14" ht="43.5" customHeight="1" x14ac:dyDescent="0.3">
      <c r="A18" s="107" t="s">
        <v>43</v>
      </c>
      <c r="B18" s="108"/>
      <c r="C18" s="121" t="s">
        <v>42</v>
      </c>
      <c r="D18" s="121"/>
      <c r="E18" s="121"/>
      <c r="F18" s="121"/>
      <c r="G18" s="121"/>
      <c r="H18" s="121"/>
      <c r="I18" s="121"/>
      <c r="J18" s="100"/>
      <c r="K18" s="100"/>
      <c r="L18" s="100"/>
      <c r="M18" s="100"/>
      <c r="N18" s="101"/>
    </row>
    <row r="19" spans="1:14" ht="31.5" customHeight="1" x14ac:dyDescent="0.3">
      <c r="A19" s="94" t="s">
        <v>46</v>
      </c>
      <c r="B19" s="95"/>
      <c r="C19" s="117" t="s">
        <v>45</v>
      </c>
      <c r="D19" s="117"/>
      <c r="E19" s="117"/>
      <c r="F19" s="117"/>
      <c r="G19" s="117"/>
      <c r="H19" s="117"/>
      <c r="I19" s="117"/>
      <c r="J19" s="117"/>
      <c r="K19" s="117"/>
      <c r="L19" s="117"/>
      <c r="M19" s="117"/>
      <c r="N19" s="118"/>
    </row>
    <row r="20" spans="1:14" ht="24.75" customHeight="1" x14ac:dyDescent="0.3">
      <c r="A20" s="94" t="s">
        <v>47</v>
      </c>
      <c r="B20" s="95"/>
      <c r="C20" s="119" t="s">
        <v>44</v>
      </c>
      <c r="D20" s="119"/>
      <c r="E20" s="119"/>
      <c r="F20" s="119"/>
      <c r="G20" s="119"/>
      <c r="H20" s="119"/>
      <c r="I20" s="119"/>
      <c r="J20" s="119"/>
      <c r="K20" s="119"/>
      <c r="L20" s="119"/>
      <c r="M20" s="119"/>
      <c r="N20" s="120"/>
    </row>
    <row r="21" spans="1:14" x14ac:dyDescent="0.3">
      <c r="A21" s="114"/>
      <c r="B21" s="115"/>
      <c r="C21" s="115"/>
      <c r="D21" s="115"/>
      <c r="E21" s="115"/>
      <c r="F21" s="115"/>
      <c r="G21" s="115"/>
      <c r="H21" s="115"/>
      <c r="I21" s="115"/>
      <c r="J21" s="115"/>
      <c r="K21" s="115"/>
      <c r="L21" s="115"/>
      <c r="M21" s="115"/>
      <c r="N21" s="116"/>
    </row>
  </sheetData>
  <mergeCells count="34">
    <mergeCell ref="A21:N21"/>
    <mergeCell ref="A19:B19"/>
    <mergeCell ref="A20:B20"/>
    <mergeCell ref="J17:N17"/>
    <mergeCell ref="J18:N18"/>
    <mergeCell ref="K19:N19"/>
    <mergeCell ref="C20:N20"/>
    <mergeCell ref="C19:J19"/>
    <mergeCell ref="C17:I17"/>
    <mergeCell ref="A17:B17"/>
    <mergeCell ref="C18:I18"/>
    <mergeCell ref="A18:B18"/>
    <mergeCell ref="A14:B14"/>
    <mergeCell ref="C14:N14"/>
    <mergeCell ref="A15:N15"/>
    <mergeCell ref="A16:N16"/>
    <mergeCell ref="C10:N10"/>
    <mergeCell ref="A10:B10"/>
    <mergeCell ref="A11:B11"/>
    <mergeCell ref="C11:N11"/>
    <mergeCell ref="A13:B13"/>
    <mergeCell ref="C13:N13"/>
    <mergeCell ref="C12:N12"/>
    <mergeCell ref="A7:B7"/>
    <mergeCell ref="C7:N7"/>
    <mergeCell ref="A8:B8"/>
    <mergeCell ref="C8:N8"/>
    <mergeCell ref="C9:N9"/>
    <mergeCell ref="A1:N1"/>
    <mergeCell ref="A2:N2"/>
    <mergeCell ref="A3:N3"/>
    <mergeCell ref="A5:N5"/>
    <mergeCell ref="A6:B6"/>
    <mergeCell ref="C6:N6"/>
  </mergeCells>
  <hyperlinks>
    <hyperlink ref="C20" r:id="rId1"/>
    <hyperlink ref="C19" r:id="rId2"/>
    <hyperlink ref="C11" r:id="rId3"/>
    <hyperlink ref="C13" r:id="rId4"/>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2"/>
  <sheetViews>
    <sheetView showGridLines="0" zoomScale="86" zoomScaleNormal="86" workbookViewId="0">
      <selection activeCell="B22" sqref="B22:N22"/>
    </sheetView>
  </sheetViews>
  <sheetFormatPr baseColWidth="10" defaultRowHeight="14.4" x14ac:dyDescent="0.3"/>
  <cols>
    <col min="1" max="1" width="2.44140625" customWidth="1"/>
    <col min="2" max="2" width="14.33203125" customWidth="1"/>
  </cols>
  <sheetData>
    <row r="2" spans="2:14" ht="15" customHeight="1" x14ac:dyDescent="0.3">
      <c r="B2" s="122" t="s">
        <v>0</v>
      </c>
      <c r="C2" s="123"/>
      <c r="D2" s="123"/>
      <c r="E2" s="123"/>
      <c r="F2" s="123"/>
      <c r="G2" s="123"/>
      <c r="H2" s="123"/>
      <c r="I2" s="123"/>
      <c r="J2" s="123"/>
      <c r="K2" s="123"/>
      <c r="L2" s="123"/>
      <c r="M2" s="123"/>
      <c r="N2" s="124"/>
    </row>
    <row r="3" spans="2:14" ht="15" customHeight="1" x14ac:dyDescent="0.3">
      <c r="B3" s="125"/>
      <c r="C3" s="126"/>
      <c r="D3" s="126"/>
      <c r="E3" s="126"/>
      <c r="F3" s="126"/>
      <c r="G3" s="126"/>
      <c r="H3" s="126"/>
      <c r="I3" s="126"/>
      <c r="J3" s="126"/>
      <c r="K3" s="126"/>
      <c r="L3" s="126"/>
      <c r="M3" s="126"/>
      <c r="N3" s="127"/>
    </row>
    <row r="4" spans="2:14" ht="15" customHeight="1" x14ac:dyDescent="0.3">
      <c r="B4" s="125"/>
      <c r="C4" s="126"/>
      <c r="D4" s="126"/>
      <c r="E4" s="126"/>
      <c r="F4" s="126"/>
      <c r="G4" s="126"/>
      <c r="H4" s="126"/>
      <c r="I4" s="126"/>
      <c r="J4" s="126"/>
      <c r="K4" s="126"/>
      <c r="L4" s="126"/>
      <c r="M4" s="126"/>
      <c r="N4" s="127"/>
    </row>
    <row r="5" spans="2:14" ht="22.5" customHeight="1" x14ac:dyDescent="0.3">
      <c r="B5" s="128" t="s">
        <v>111</v>
      </c>
      <c r="C5" s="128"/>
      <c r="D5" s="128"/>
      <c r="E5" s="128"/>
      <c r="F5" s="128"/>
      <c r="G5" s="128"/>
      <c r="H5" s="128"/>
      <c r="I5" s="128"/>
      <c r="J5" s="128"/>
      <c r="K5" s="128"/>
      <c r="L5" s="128"/>
      <c r="M5" s="128"/>
      <c r="N5" s="128"/>
    </row>
    <row r="6" spans="2:14" ht="22.5" customHeight="1" x14ac:dyDescent="0.3">
      <c r="B6" s="128"/>
      <c r="C6" s="128"/>
      <c r="D6" s="128"/>
      <c r="E6" s="128"/>
      <c r="F6" s="128"/>
      <c r="G6" s="128"/>
      <c r="H6" s="128"/>
      <c r="I6" s="128"/>
      <c r="J6" s="128"/>
      <c r="K6" s="128"/>
      <c r="L6" s="128"/>
      <c r="M6" s="128"/>
      <c r="N6" s="128"/>
    </row>
    <row r="7" spans="2:14" ht="20.25" customHeight="1" x14ac:dyDescent="0.3">
      <c r="B7" s="129" t="s">
        <v>1</v>
      </c>
      <c r="C7" s="130"/>
      <c r="D7" s="130"/>
      <c r="E7" s="130"/>
      <c r="F7" s="130"/>
      <c r="G7" s="130"/>
      <c r="H7" s="130"/>
      <c r="I7" s="130"/>
      <c r="J7" s="130"/>
      <c r="K7" s="130"/>
      <c r="L7" s="130"/>
      <c r="M7" s="130"/>
      <c r="N7" s="131"/>
    </row>
    <row r="8" spans="2:14" ht="34.5" customHeight="1" x14ac:dyDescent="0.3">
      <c r="B8" s="135" t="s">
        <v>65</v>
      </c>
      <c r="C8" s="136"/>
      <c r="D8" s="136"/>
      <c r="E8" s="136"/>
      <c r="F8" s="136"/>
      <c r="G8" s="136"/>
      <c r="H8" s="136"/>
      <c r="I8" s="136"/>
      <c r="J8" s="136"/>
      <c r="K8" s="136"/>
      <c r="L8" s="136"/>
      <c r="M8" s="136"/>
      <c r="N8" s="137"/>
    </row>
    <row r="9" spans="2:14" ht="18.75" customHeight="1" x14ac:dyDescent="0.3">
      <c r="B9" s="138"/>
      <c r="C9" s="139"/>
      <c r="D9" s="139"/>
      <c r="E9" s="139"/>
      <c r="F9" s="139"/>
      <c r="G9" s="139"/>
      <c r="H9" s="139"/>
      <c r="I9" s="139"/>
      <c r="J9" s="139"/>
      <c r="K9" s="139"/>
      <c r="L9" s="139"/>
      <c r="M9" s="139"/>
      <c r="N9" s="140"/>
    </row>
    <row r="10" spans="2:14" ht="25.5" customHeight="1" x14ac:dyDescent="0.3">
      <c r="B10" s="129" t="s">
        <v>49</v>
      </c>
      <c r="C10" s="130"/>
      <c r="D10" s="130"/>
      <c r="E10" s="130"/>
      <c r="F10" s="130"/>
      <c r="G10" s="130"/>
      <c r="H10" s="130"/>
      <c r="I10" s="130"/>
      <c r="J10" s="130"/>
      <c r="K10" s="130"/>
      <c r="L10" s="130"/>
      <c r="M10" s="130"/>
      <c r="N10" s="131"/>
    </row>
    <row r="11" spans="2:14" ht="42.75" customHeight="1" x14ac:dyDescent="0.3">
      <c r="B11" s="141" t="s">
        <v>51</v>
      </c>
      <c r="C11" s="121"/>
      <c r="D11" s="121"/>
      <c r="E11" s="121"/>
      <c r="F11" s="121"/>
      <c r="G11" s="121"/>
      <c r="H11" s="121"/>
      <c r="I11" s="121"/>
      <c r="J11" s="121"/>
      <c r="K11" s="121"/>
      <c r="L11" s="121"/>
      <c r="M11" s="121"/>
      <c r="N11" s="142"/>
    </row>
    <row r="12" spans="2:14" x14ac:dyDescent="0.3">
      <c r="B12" s="141"/>
      <c r="C12" s="121"/>
      <c r="D12" s="121"/>
      <c r="E12" s="121"/>
      <c r="F12" s="121"/>
      <c r="G12" s="121"/>
      <c r="H12" s="121"/>
      <c r="I12" s="121"/>
      <c r="J12" s="121"/>
      <c r="K12" s="121"/>
      <c r="L12" s="121"/>
      <c r="M12" s="121"/>
      <c r="N12" s="142"/>
    </row>
    <row r="13" spans="2:14" ht="8.25" customHeight="1" x14ac:dyDescent="0.3">
      <c r="B13" s="143"/>
      <c r="C13" s="144"/>
      <c r="D13" s="144"/>
      <c r="E13" s="144"/>
      <c r="F13" s="144"/>
      <c r="G13" s="144"/>
      <c r="H13" s="144"/>
      <c r="I13" s="144"/>
      <c r="J13" s="144"/>
      <c r="K13" s="144"/>
      <c r="L13" s="144"/>
      <c r="M13" s="144"/>
      <c r="N13" s="145"/>
    </row>
    <row r="14" spans="2:14" ht="26.25" customHeight="1" x14ac:dyDescent="0.3">
      <c r="B14" s="129" t="s">
        <v>2</v>
      </c>
      <c r="C14" s="130"/>
      <c r="D14" s="130"/>
      <c r="E14" s="130"/>
      <c r="F14" s="130"/>
      <c r="G14" s="130"/>
      <c r="H14" s="130"/>
      <c r="I14" s="130"/>
      <c r="J14" s="130"/>
      <c r="K14" s="130"/>
      <c r="L14" s="130"/>
      <c r="M14" s="130"/>
      <c r="N14" s="131"/>
    </row>
    <row r="15" spans="2:14" ht="192" customHeight="1" x14ac:dyDescent="0.3">
      <c r="B15" s="132" t="s">
        <v>66</v>
      </c>
      <c r="C15" s="133"/>
      <c r="D15" s="133"/>
      <c r="E15" s="133"/>
      <c r="F15" s="133"/>
      <c r="G15" s="133"/>
      <c r="H15" s="133"/>
      <c r="I15" s="133"/>
      <c r="J15" s="133"/>
      <c r="K15" s="133"/>
      <c r="L15" s="133"/>
      <c r="M15" s="133"/>
      <c r="N15" s="134"/>
    </row>
    <row r="16" spans="2:14" ht="28.5" customHeight="1" x14ac:dyDescent="0.3">
      <c r="B16" s="129" t="s">
        <v>3</v>
      </c>
      <c r="C16" s="130"/>
      <c r="D16" s="130"/>
      <c r="E16" s="130"/>
      <c r="F16" s="130"/>
      <c r="G16" s="130"/>
      <c r="H16" s="130"/>
      <c r="I16" s="130"/>
      <c r="J16" s="130"/>
      <c r="K16" s="130"/>
      <c r="L16" s="130"/>
      <c r="M16" s="130"/>
      <c r="N16" s="131"/>
    </row>
    <row r="17" spans="2:14" ht="171" customHeight="1" x14ac:dyDescent="0.3">
      <c r="B17" s="132" t="s">
        <v>67</v>
      </c>
      <c r="C17" s="133"/>
      <c r="D17" s="133"/>
      <c r="E17" s="133"/>
      <c r="F17" s="133"/>
      <c r="G17" s="133"/>
      <c r="H17" s="133"/>
      <c r="I17" s="133"/>
      <c r="J17" s="133"/>
      <c r="K17" s="133"/>
      <c r="L17" s="133"/>
      <c r="M17" s="133"/>
      <c r="N17" s="134"/>
    </row>
    <row r="18" spans="2:14" ht="21.75" customHeight="1" x14ac:dyDescent="0.3">
      <c r="B18" s="129" t="s">
        <v>68</v>
      </c>
      <c r="C18" s="130"/>
      <c r="D18" s="130"/>
      <c r="E18" s="130"/>
      <c r="F18" s="130"/>
      <c r="G18" s="130"/>
      <c r="H18" s="130"/>
      <c r="I18" s="130"/>
      <c r="J18" s="130"/>
      <c r="K18" s="130"/>
      <c r="L18" s="130"/>
      <c r="M18" s="130"/>
      <c r="N18" s="131"/>
    </row>
    <row r="19" spans="2:14" ht="288" customHeight="1" x14ac:dyDescent="0.3">
      <c r="B19" s="132" t="s">
        <v>72</v>
      </c>
      <c r="C19" s="133"/>
      <c r="D19" s="133"/>
      <c r="E19" s="133"/>
      <c r="F19" s="133"/>
      <c r="G19" s="133"/>
      <c r="H19" s="133"/>
      <c r="I19" s="133"/>
      <c r="J19" s="133"/>
      <c r="K19" s="133"/>
      <c r="L19" s="133"/>
      <c r="M19" s="133"/>
      <c r="N19" s="134"/>
    </row>
    <row r="20" spans="2:14" ht="25.5" customHeight="1" x14ac:dyDescent="0.3">
      <c r="B20" s="148" t="s">
        <v>4</v>
      </c>
      <c r="C20" s="148"/>
      <c r="D20" s="148"/>
      <c r="E20" s="148"/>
      <c r="F20" s="148"/>
      <c r="G20" s="148"/>
      <c r="H20" s="148"/>
      <c r="I20" s="148"/>
      <c r="J20" s="148"/>
      <c r="K20" s="148"/>
      <c r="L20" s="148"/>
      <c r="M20" s="148"/>
      <c r="N20" s="148"/>
    </row>
    <row r="21" spans="2:14" ht="172.5" customHeight="1" x14ac:dyDescent="0.3">
      <c r="B21" s="99"/>
      <c r="C21" s="100"/>
      <c r="D21" s="100"/>
      <c r="E21" s="100"/>
      <c r="F21" s="100"/>
      <c r="G21" s="100"/>
      <c r="H21" s="100"/>
      <c r="I21" s="100"/>
      <c r="J21" s="100"/>
      <c r="K21" s="100"/>
      <c r="L21" s="100"/>
      <c r="M21" s="100"/>
      <c r="N21" s="101"/>
    </row>
    <row r="22" spans="2:14" ht="201" customHeight="1" x14ac:dyDescent="0.3">
      <c r="B22" s="143" t="s">
        <v>74</v>
      </c>
      <c r="C22" s="146"/>
      <c r="D22" s="146"/>
      <c r="E22" s="146"/>
      <c r="F22" s="146"/>
      <c r="G22" s="146"/>
      <c r="H22" s="146"/>
      <c r="I22" s="146"/>
      <c r="J22" s="146"/>
      <c r="K22" s="146"/>
      <c r="L22" s="146"/>
      <c r="M22" s="146"/>
      <c r="N22" s="147"/>
    </row>
  </sheetData>
  <mergeCells count="15">
    <mergeCell ref="B22:N22"/>
    <mergeCell ref="B18:N18"/>
    <mergeCell ref="B19:N19"/>
    <mergeCell ref="B16:N16"/>
    <mergeCell ref="B20:N20"/>
    <mergeCell ref="B21:N21"/>
    <mergeCell ref="B2:N4"/>
    <mergeCell ref="B5:N6"/>
    <mergeCell ref="B14:N14"/>
    <mergeCell ref="B17:N17"/>
    <mergeCell ref="B7:N7"/>
    <mergeCell ref="B8:N9"/>
    <mergeCell ref="B10:N10"/>
    <mergeCell ref="B11:N13"/>
    <mergeCell ref="B15:N1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D36"/>
  <sheetViews>
    <sheetView workbookViewId="0">
      <selection activeCell="D1" sqref="D1"/>
    </sheetView>
  </sheetViews>
  <sheetFormatPr baseColWidth="10" defaultRowHeight="14.4" x14ac:dyDescent="0.3"/>
  <cols>
    <col min="4" max="4" width="44.44140625" customWidth="1"/>
  </cols>
  <sheetData>
    <row r="1" spans="4:4" ht="20.25" customHeight="1" x14ac:dyDescent="0.3">
      <c r="D1" s="9" t="s">
        <v>109</v>
      </c>
    </row>
    <row r="2" spans="4:4" x14ac:dyDescent="0.3">
      <c r="D2" s="10" t="s">
        <v>80</v>
      </c>
    </row>
    <row r="3" spans="4:4" x14ac:dyDescent="0.3">
      <c r="D3" s="11" t="s">
        <v>76</v>
      </c>
    </row>
    <row r="4" spans="4:4" x14ac:dyDescent="0.3">
      <c r="D4" s="12" t="s">
        <v>81</v>
      </c>
    </row>
    <row r="5" spans="4:4" x14ac:dyDescent="0.3">
      <c r="D5" s="12" t="s">
        <v>78</v>
      </c>
    </row>
    <row r="6" spans="4:4" x14ac:dyDescent="0.3">
      <c r="D6" s="12" t="s">
        <v>86</v>
      </c>
    </row>
    <row r="7" spans="4:4" x14ac:dyDescent="0.3">
      <c r="D7" s="11" t="s">
        <v>98</v>
      </c>
    </row>
    <row r="8" spans="4:4" x14ac:dyDescent="0.3">
      <c r="D8" s="13" t="s">
        <v>106</v>
      </c>
    </row>
    <row r="9" spans="4:4" x14ac:dyDescent="0.3">
      <c r="D9" s="11" t="s">
        <v>79</v>
      </c>
    </row>
    <row r="10" spans="4:4" x14ac:dyDescent="0.3">
      <c r="D10" s="12" t="s">
        <v>100</v>
      </c>
    </row>
    <row r="11" spans="4:4" x14ac:dyDescent="0.3">
      <c r="D11" s="12" t="s">
        <v>85</v>
      </c>
    </row>
    <row r="12" spans="4:4" x14ac:dyDescent="0.3">
      <c r="D12" s="13" t="s">
        <v>87</v>
      </c>
    </row>
    <row r="13" spans="4:4" x14ac:dyDescent="0.3">
      <c r="D13" s="12" t="s">
        <v>75</v>
      </c>
    </row>
    <row r="14" spans="4:4" x14ac:dyDescent="0.3">
      <c r="D14" s="13" t="s">
        <v>107</v>
      </c>
    </row>
    <row r="15" spans="4:4" x14ac:dyDescent="0.3">
      <c r="D15" s="12" t="s">
        <v>92</v>
      </c>
    </row>
    <row r="16" spans="4:4" x14ac:dyDescent="0.3">
      <c r="D16" s="11" t="s">
        <v>90</v>
      </c>
    </row>
    <row r="17" spans="4:4" x14ac:dyDescent="0.3">
      <c r="D17" s="11" t="s">
        <v>97</v>
      </c>
    </row>
    <row r="18" spans="4:4" x14ac:dyDescent="0.3">
      <c r="D18" s="12" t="s">
        <v>110</v>
      </c>
    </row>
    <row r="19" spans="4:4" x14ac:dyDescent="0.3">
      <c r="D19" s="12" t="s">
        <v>99</v>
      </c>
    </row>
    <row r="20" spans="4:4" x14ac:dyDescent="0.3">
      <c r="D20" s="12" t="s">
        <v>88</v>
      </c>
    </row>
    <row r="21" spans="4:4" x14ac:dyDescent="0.3">
      <c r="D21" s="12" t="s">
        <v>82</v>
      </c>
    </row>
    <row r="22" spans="4:4" x14ac:dyDescent="0.3">
      <c r="D22" s="14" t="s">
        <v>95</v>
      </c>
    </row>
    <row r="23" spans="4:4" x14ac:dyDescent="0.3">
      <c r="D23" s="13" t="s">
        <v>89</v>
      </c>
    </row>
    <row r="24" spans="4:4" x14ac:dyDescent="0.3">
      <c r="D24" s="11" t="s">
        <v>104</v>
      </c>
    </row>
    <row r="25" spans="4:4" x14ac:dyDescent="0.3">
      <c r="D25" s="12" t="s">
        <v>93</v>
      </c>
    </row>
    <row r="26" spans="4:4" ht="28.8" x14ac:dyDescent="0.3">
      <c r="D26" s="12" t="s">
        <v>77</v>
      </c>
    </row>
    <row r="27" spans="4:4" x14ac:dyDescent="0.3">
      <c r="D27" s="13" t="s">
        <v>83</v>
      </c>
    </row>
    <row r="28" spans="4:4" x14ac:dyDescent="0.3">
      <c r="D28" s="15" t="s">
        <v>108</v>
      </c>
    </row>
    <row r="29" spans="4:4" x14ac:dyDescent="0.3">
      <c r="D29" s="11" t="s">
        <v>96</v>
      </c>
    </row>
    <row r="30" spans="4:4" x14ac:dyDescent="0.3">
      <c r="D30" s="12" t="s">
        <v>94</v>
      </c>
    </row>
    <row r="31" spans="4:4" x14ac:dyDescent="0.3">
      <c r="D31" s="11" t="s">
        <v>58</v>
      </c>
    </row>
    <row r="32" spans="4:4" x14ac:dyDescent="0.3">
      <c r="D32" s="11" t="s">
        <v>105</v>
      </c>
    </row>
    <row r="33" spans="4:4" x14ac:dyDescent="0.3">
      <c r="D33" s="14" t="s">
        <v>103</v>
      </c>
    </row>
    <row r="34" spans="4:4" x14ac:dyDescent="0.3">
      <c r="D34" s="12" t="s">
        <v>84</v>
      </c>
    </row>
    <row r="35" spans="4:4" x14ac:dyDescent="0.3">
      <c r="D35" s="12" t="s">
        <v>91</v>
      </c>
    </row>
    <row r="36" spans="4:4" x14ac:dyDescent="0.3">
      <c r="D36" s="16" t="s">
        <v>102</v>
      </c>
    </row>
  </sheetData>
  <autoFilter ref="D1:D36"/>
  <sortState ref="D2:D360">
    <sortCondition ref="D1"/>
  </sortState>
  <dataValidations count="1">
    <dataValidation type="list" allowBlank="1" showInputMessage="1" showErrorMessage="1" sqref="D26 D22:D23 D14:D16">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'C:\Users\yennis.rodriguezo\Downloads\[PLAN DE COMPRAS 2020 REFERENCIA Y CONTRARREFERENCIA.xlsx]Hoja2'!#REF!</xm:f>
          </x14:formula1>
          <xm:sqref>D6:D8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C41"/>
  <sheetViews>
    <sheetView topLeftCell="A16" workbookViewId="0">
      <selection activeCell="C34" sqref="C34:C41"/>
    </sheetView>
  </sheetViews>
  <sheetFormatPr baseColWidth="10" defaultRowHeight="14.4" x14ac:dyDescent="0.3"/>
  <cols>
    <col min="3" max="3" width="53.5546875" bestFit="1" customWidth="1"/>
  </cols>
  <sheetData>
    <row r="2" spans="3:3" x14ac:dyDescent="0.3">
      <c r="C2" t="s">
        <v>422</v>
      </c>
    </row>
    <row r="3" spans="3:3" x14ac:dyDescent="0.3">
      <c r="C3" t="s">
        <v>14</v>
      </c>
    </row>
    <row r="4" spans="3:3" x14ac:dyDescent="0.3">
      <c r="C4" t="s">
        <v>13</v>
      </c>
    </row>
    <row r="7" spans="3:3" x14ac:dyDescent="0.3">
      <c r="C7" t="s">
        <v>64</v>
      </c>
    </row>
    <row r="8" spans="3:3" x14ac:dyDescent="0.3">
      <c r="C8" t="s">
        <v>52</v>
      </c>
    </row>
    <row r="9" spans="3:3" x14ac:dyDescent="0.3">
      <c r="C9" t="s">
        <v>71</v>
      </c>
    </row>
    <row r="10" spans="3:3" x14ac:dyDescent="0.3">
      <c r="C10" t="s">
        <v>53</v>
      </c>
    </row>
    <row r="11" spans="3:3" x14ac:dyDescent="0.3">
      <c r="C11" t="s">
        <v>54</v>
      </c>
    </row>
    <row r="12" spans="3:3" x14ac:dyDescent="0.3">
      <c r="C12" t="s">
        <v>55</v>
      </c>
    </row>
    <row r="13" spans="3:3" x14ac:dyDescent="0.3">
      <c r="C13" t="s">
        <v>70</v>
      </c>
    </row>
    <row r="15" spans="3:3" x14ac:dyDescent="0.3">
      <c r="C15" t="s">
        <v>56</v>
      </c>
    </row>
    <row r="16" spans="3:3" x14ac:dyDescent="0.3">
      <c r="C16" t="s">
        <v>57</v>
      </c>
    </row>
    <row r="17" spans="3:3" x14ac:dyDescent="0.3">
      <c r="C17" t="s">
        <v>58</v>
      </c>
    </row>
    <row r="20" spans="3:3" x14ac:dyDescent="0.3">
      <c r="C20" s="26" t="s">
        <v>467</v>
      </c>
    </row>
    <row r="21" spans="3:3" x14ac:dyDescent="0.3">
      <c r="C21" t="s">
        <v>69</v>
      </c>
    </row>
    <row r="22" spans="3:3" x14ac:dyDescent="0.3">
      <c r="C22" t="s">
        <v>19</v>
      </c>
    </row>
    <row r="23" spans="3:3" x14ac:dyDescent="0.3">
      <c r="C23" t="s">
        <v>15</v>
      </c>
    </row>
    <row r="24" spans="3:3" x14ac:dyDescent="0.3">
      <c r="C24" t="s">
        <v>17</v>
      </c>
    </row>
    <row r="25" spans="3:3" x14ac:dyDescent="0.3">
      <c r="C25" t="s">
        <v>16</v>
      </c>
    </row>
    <row r="26" spans="3:3" x14ac:dyDescent="0.3">
      <c r="C26" t="s">
        <v>59</v>
      </c>
    </row>
    <row r="27" spans="3:3" x14ac:dyDescent="0.3">
      <c r="C27" t="s">
        <v>60</v>
      </c>
    </row>
    <row r="28" spans="3:3" x14ac:dyDescent="0.3">
      <c r="C28" t="s">
        <v>63</v>
      </c>
    </row>
    <row r="29" spans="3:3" x14ac:dyDescent="0.3">
      <c r="C29" t="s">
        <v>18</v>
      </c>
    </row>
    <row r="30" spans="3:3" x14ac:dyDescent="0.3">
      <c r="C30" t="s">
        <v>466</v>
      </c>
    </row>
    <row r="31" spans="3:3" s="26" customFormat="1" x14ac:dyDescent="0.3"/>
    <row r="33" spans="3:3" x14ac:dyDescent="0.3">
      <c r="C33" s="26" t="s">
        <v>467</v>
      </c>
    </row>
    <row r="34" spans="3:3" x14ac:dyDescent="0.3">
      <c r="C34" t="s">
        <v>25</v>
      </c>
    </row>
    <row r="35" spans="3:3" x14ac:dyDescent="0.3">
      <c r="C35" t="s">
        <v>61</v>
      </c>
    </row>
    <row r="36" spans="3:3" x14ac:dyDescent="0.3">
      <c r="C36" t="s">
        <v>20</v>
      </c>
    </row>
    <row r="37" spans="3:3" x14ac:dyDescent="0.3">
      <c r="C37" t="s">
        <v>21</v>
      </c>
    </row>
    <row r="38" spans="3:3" x14ac:dyDescent="0.3">
      <c r="C38" t="s">
        <v>22</v>
      </c>
    </row>
    <row r="39" spans="3:3" x14ac:dyDescent="0.3">
      <c r="C39" t="s">
        <v>23</v>
      </c>
    </row>
    <row r="40" spans="3:3" x14ac:dyDescent="0.3">
      <c r="C40" t="s">
        <v>24</v>
      </c>
    </row>
    <row r="41" spans="3:3" x14ac:dyDescent="0.3">
      <c r="C41" t="s">
        <v>62</v>
      </c>
    </row>
  </sheetData>
  <pageMargins left="0.7" right="0.7" top="0.75" bottom="0.75" header="0.3" footer="0.3"/>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120" zoomScaleNormal="120" workbookViewId="0">
      <selection activeCell="E18" sqref="E18"/>
    </sheetView>
  </sheetViews>
  <sheetFormatPr baseColWidth="10" defaultRowHeight="14.4" x14ac:dyDescent="0.3"/>
  <cols>
    <col min="1" max="1" width="4.33203125" style="27" customWidth="1"/>
    <col min="2" max="2" width="24.33203125" customWidth="1"/>
    <col min="3" max="3" width="23.6640625" customWidth="1"/>
    <col min="4" max="4" width="18" bestFit="1" customWidth="1"/>
    <col min="5" max="5" width="15" bestFit="1" customWidth="1"/>
    <col min="6" max="6" width="17.33203125" bestFit="1" customWidth="1"/>
    <col min="8" max="8" width="15" bestFit="1" customWidth="1"/>
    <col min="9" max="9" width="16.109375" bestFit="1" customWidth="1"/>
    <col min="10" max="10" width="15" bestFit="1" customWidth="1"/>
  </cols>
  <sheetData>
    <row r="1" spans="2:7" ht="15" thickBot="1" x14ac:dyDescent="0.35"/>
    <row r="2" spans="2:7" s="27" customFormat="1" ht="15" customHeight="1" x14ac:dyDescent="0.3">
      <c r="B2" s="149" t="s">
        <v>468</v>
      </c>
      <c r="C2" s="150"/>
      <c r="D2" s="150"/>
      <c r="E2" s="150"/>
      <c r="F2" s="150"/>
    </row>
    <row r="3" spans="2:7" s="27" customFormat="1" ht="15.75" customHeight="1" thickBot="1" x14ac:dyDescent="0.35">
      <c r="B3" s="151"/>
      <c r="C3" s="152"/>
      <c r="D3" s="152"/>
      <c r="E3" s="152"/>
      <c r="F3" s="152"/>
    </row>
    <row r="4" spans="2:7" ht="15" thickBot="1" x14ac:dyDescent="0.35"/>
    <row r="5" spans="2:7" ht="15" customHeight="1" x14ac:dyDescent="0.3">
      <c r="B5" s="31" t="s">
        <v>426</v>
      </c>
      <c r="C5" s="32" t="s">
        <v>423</v>
      </c>
      <c r="D5" s="32"/>
      <c r="E5" s="32"/>
      <c r="F5" s="33"/>
    </row>
    <row r="6" spans="2:7" ht="15.75" customHeight="1" x14ac:dyDescent="0.3">
      <c r="B6" s="34" t="s">
        <v>425</v>
      </c>
      <c r="C6" s="29" t="s">
        <v>14</v>
      </c>
      <c r="D6" s="29" t="s">
        <v>422</v>
      </c>
      <c r="E6" s="29" t="s">
        <v>13</v>
      </c>
      <c r="F6" s="35" t="s">
        <v>424</v>
      </c>
      <c r="G6" s="44"/>
    </row>
    <row r="7" spans="2:7" x14ac:dyDescent="0.3">
      <c r="B7" s="36" t="s">
        <v>56</v>
      </c>
      <c r="C7" s="30">
        <v>5795827232</v>
      </c>
      <c r="D7" s="30">
        <v>4315380000</v>
      </c>
      <c r="E7" s="30">
        <v>1172372500</v>
      </c>
      <c r="F7" s="37">
        <v>11283579732</v>
      </c>
      <c r="G7" s="47"/>
    </row>
    <row r="8" spans="2:7" x14ac:dyDescent="0.3">
      <c r="B8" s="36" t="s">
        <v>57</v>
      </c>
      <c r="C8" s="30"/>
      <c r="D8" s="30">
        <v>16904800000</v>
      </c>
      <c r="E8" s="30">
        <v>2316500000</v>
      </c>
      <c r="F8" s="37">
        <v>19221300000</v>
      </c>
      <c r="G8" s="47"/>
    </row>
    <row r="9" spans="2:7" x14ac:dyDescent="0.3">
      <c r="B9" s="36" t="s">
        <v>58</v>
      </c>
      <c r="C9" s="30">
        <v>54010370784.615883</v>
      </c>
      <c r="D9" s="30">
        <v>165058047786.04034</v>
      </c>
      <c r="E9" s="30">
        <v>3925917406.8029799</v>
      </c>
      <c r="F9" s="37">
        <v>222994335977.4592</v>
      </c>
      <c r="G9" s="47"/>
    </row>
    <row r="10" spans="2:7" ht="15" thickBot="1" x14ac:dyDescent="0.35">
      <c r="B10" s="38" t="s">
        <v>424</v>
      </c>
      <c r="C10" s="39">
        <v>59806198016.615883</v>
      </c>
      <c r="D10" s="39">
        <v>186278227786.04034</v>
      </c>
      <c r="E10" s="39">
        <v>7414789906.8029804</v>
      </c>
      <c r="F10" s="40">
        <v>253499215709.4592</v>
      </c>
      <c r="G10" s="44"/>
    </row>
    <row r="11" spans="2:7" x14ac:dyDescent="0.3">
      <c r="G11" s="44"/>
    </row>
    <row r="12" spans="2:7" x14ac:dyDescent="0.3">
      <c r="G12" s="44"/>
    </row>
    <row r="13" spans="2:7" x14ac:dyDescent="0.3">
      <c r="G13" s="44"/>
    </row>
    <row r="14" spans="2:7" x14ac:dyDescent="0.3">
      <c r="G14" s="44"/>
    </row>
    <row r="15" spans="2:7" x14ac:dyDescent="0.3">
      <c r="G15" s="44"/>
    </row>
    <row r="16" spans="2:7" x14ac:dyDescent="0.3">
      <c r="G16" s="44"/>
    </row>
    <row r="18" spans="7:9" x14ac:dyDescent="0.3">
      <c r="G18" s="44"/>
    </row>
    <row r="19" spans="7:9" ht="15" thickBot="1" x14ac:dyDescent="0.35">
      <c r="G19" s="44"/>
    </row>
    <row r="20" spans="7:9" x14ac:dyDescent="0.3">
      <c r="G20" s="44"/>
    </row>
    <row r="21" spans="7:9" x14ac:dyDescent="0.3">
      <c r="G21" s="44"/>
    </row>
    <row r="22" spans="7:9" x14ac:dyDescent="0.3">
      <c r="G22" s="44"/>
    </row>
    <row r="23" spans="7:9" x14ac:dyDescent="0.3">
      <c r="G23" s="44"/>
    </row>
    <row r="24" spans="7:9" x14ac:dyDescent="0.3">
      <c r="G24" s="44"/>
    </row>
    <row r="25" spans="7:9" x14ac:dyDescent="0.3">
      <c r="G25" s="44"/>
    </row>
    <row r="26" spans="7:9" x14ac:dyDescent="0.3">
      <c r="G26" s="44"/>
    </row>
    <row r="27" spans="7:9" x14ac:dyDescent="0.3">
      <c r="G27" s="44"/>
    </row>
    <row r="28" spans="7:9" x14ac:dyDescent="0.3">
      <c r="G28" s="44"/>
      <c r="H28" s="45"/>
      <c r="I28" s="46"/>
    </row>
    <row r="29" spans="7:9" x14ac:dyDescent="0.3">
      <c r="G29" s="44"/>
      <c r="I29" s="46"/>
    </row>
    <row r="30" spans="7:9" x14ac:dyDescent="0.3">
      <c r="G30" s="44"/>
      <c r="I30" s="46"/>
    </row>
    <row r="31" spans="7:9" x14ac:dyDescent="0.3">
      <c r="G31" s="44"/>
      <c r="I31" s="43"/>
    </row>
    <row r="32" spans="7:9" x14ac:dyDescent="0.3">
      <c r="G32" s="44"/>
      <c r="I32" s="43"/>
    </row>
    <row r="33" spans="7:10" x14ac:dyDescent="0.3">
      <c r="G33" s="44"/>
      <c r="I33" s="43"/>
    </row>
    <row r="34" spans="7:10" x14ac:dyDescent="0.3">
      <c r="G34" s="44"/>
      <c r="I34" s="43"/>
    </row>
    <row r="35" spans="7:10" x14ac:dyDescent="0.3">
      <c r="G35" s="44"/>
      <c r="I35" s="46"/>
    </row>
    <row r="36" spans="7:10" x14ac:dyDescent="0.3">
      <c r="G36" s="44"/>
      <c r="I36" s="46"/>
    </row>
    <row r="37" spans="7:10" x14ac:dyDescent="0.3">
      <c r="G37" s="44"/>
      <c r="I37" s="43"/>
      <c r="J37" s="43"/>
    </row>
    <row r="38" spans="7:10" ht="15" thickBot="1" x14ac:dyDescent="0.35">
      <c r="G38" s="44"/>
    </row>
    <row r="39" spans="7:10" x14ac:dyDescent="0.3">
      <c r="G39" s="44"/>
    </row>
    <row r="40" spans="7:10" x14ac:dyDescent="0.3">
      <c r="G40" s="44"/>
    </row>
    <row r="42" spans="7:10" x14ac:dyDescent="0.3">
      <c r="G42" s="44"/>
    </row>
    <row r="43" spans="7:10" x14ac:dyDescent="0.3">
      <c r="G43" s="44"/>
    </row>
    <row r="61" ht="15" thickBot="1" x14ac:dyDescent="0.35"/>
    <row r="70" ht="15" thickBot="1" x14ac:dyDescent="0.35"/>
  </sheetData>
  <mergeCells count="1">
    <mergeCell ref="B2:F3"/>
  </mergeCell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T339"/>
  <sheetViews>
    <sheetView showGridLines="0" tabSelected="1" zoomScale="85" zoomScaleNormal="85" workbookViewId="0">
      <pane ySplit="9" topLeftCell="A10" activePane="bottomLeft" state="frozen"/>
      <selection pane="bottomLeft" activeCell="P11" sqref="P11"/>
    </sheetView>
  </sheetViews>
  <sheetFormatPr baseColWidth="10" defaultColWidth="11.44140625" defaultRowHeight="15.6" x14ac:dyDescent="0.3"/>
  <cols>
    <col min="1" max="1" width="18.5546875" style="6" bestFit="1" customWidth="1"/>
    <col min="2" max="2" width="36.5546875" style="6" customWidth="1"/>
    <col min="3" max="3" width="39.6640625" style="6" customWidth="1"/>
    <col min="4" max="4" width="22.109375" style="6" customWidth="1"/>
    <col min="5" max="5" width="49.109375" style="6" customWidth="1"/>
    <col min="6" max="6" width="30" style="8" customWidth="1"/>
    <col min="7" max="7" width="126" style="19" customWidth="1"/>
    <col min="8" max="8" width="18" style="6" bestFit="1" customWidth="1"/>
    <col min="9" max="9" width="20.5546875" style="6" customWidth="1"/>
    <col min="10" max="10" width="21" style="7" customWidth="1"/>
    <col min="11" max="124" width="11.44140625" style="22"/>
    <col min="125" max="16384" width="11.44140625" style="23"/>
  </cols>
  <sheetData>
    <row r="1" spans="1:10" s="22" customFormat="1" ht="15.75" customHeight="1" thickTop="1" x14ac:dyDescent="0.3">
      <c r="A1" s="153" t="s">
        <v>117</v>
      </c>
      <c r="B1" s="154"/>
      <c r="C1" s="154"/>
      <c r="D1" s="154"/>
      <c r="E1" s="154"/>
      <c r="F1" s="154"/>
      <c r="G1" s="154"/>
      <c r="H1" s="154"/>
      <c r="I1" s="154"/>
      <c r="J1" s="155"/>
    </row>
    <row r="2" spans="1:10" s="22" customFormat="1" ht="15.75" customHeight="1" x14ac:dyDescent="0.3">
      <c r="A2" s="156"/>
      <c r="B2" s="157"/>
      <c r="C2" s="157"/>
      <c r="D2" s="157"/>
      <c r="E2" s="157"/>
      <c r="F2" s="157"/>
      <c r="G2" s="157"/>
      <c r="H2" s="157"/>
      <c r="I2" s="157"/>
      <c r="J2" s="158"/>
    </row>
    <row r="3" spans="1:10" s="22" customFormat="1" ht="15.75" customHeight="1" x14ac:dyDescent="0.3">
      <c r="A3" s="156"/>
      <c r="B3" s="157"/>
      <c r="C3" s="157"/>
      <c r="D3" s="157"/>
      <c r="E3" s="157"/>
      <c r="F3" s="157"/>
      <c r="G3" s="157"/>
      <c r="H3" s="157"/>
      <c r="I3" s="157"/>
      <c r="J3" s="158"/>
    </row>
    <row r="4" spans="1:10" s="22" customFormat="1" ht="15.75" customHeight="1" x14ac:dyDescent="0.3">
      <c r="A4" s="156"/>
      <c r="B4" s="157"/>
      <c r="C4" s="157"/>
      <c r="D4" s="157"/>
      <c r="E4" s="157"/>
      <c r="F4" s="157"/>
      <c r="G4" s="157"/>
      <c r="H4" s="157"/>
      <c r="I4" s="157"/>
      <c r="J4" s="158"/>
    </row>
    <row r="5" spans="1:10" s="22" customFormat="1" ht="15.75" customHeight="1" x14ac:dyDescent="0.3">
      <c r="A5" s="156"/>
      <c r="B5" s="157"/>
      <c r="C5" s="157"/>
      <c r="D5" s="157"/>
      <c r="E5" s="157"/>
      <c r="F5" s="157"/>
      <c r="G5" s="157"/>
      <c r="H5" s="157"/>
      <c r="I5" s="157"/>
      <c r="J5" s="158"/>
    </row>
    <row r="6" spans="1:10" s="22" customFormat="1" ht="15.75" customHeight="1" x14ac:dyDescent="0.3">
      <c r="A6" s="156"/>
      <c r="B6" s="157"/>
      <c r="C6" s="157"/>
      <c r="D6" s="157"/>
      <c r="E6" s="157"/>
      <c r="F6" s="157"/>
      <c r="G6" s="157"/>
      <c r="H6" s="157"/>
      <c r="I6" s="157"/>
      <c r="J6" s="158"/>
    </row>
    <row r="7" spans="1:10" s="22" customFormat="1" ht="15.75" customHeight="1" x14ac:dyDescent="0.3">
      <c r="A7" s="156"/>
      <c r="B7" s="157"/>
      <c r="C7" s="157"/>
      <c r="D7" s="157"/>
      <c r="E7" s="157"/>
      <c r="F7" s="157"/>
      <c r="G7" s="157"/>
      <c r="H7" s="157"/>
      <c r="I7" s="157"/>
      <c r="J7" s="158"/>
    </row>
    <row r="8" spans="1:10" s="22" customFormat="1" ht="15.75" customHeight="1" thickBot="1" x14ac:dyDescent="0.35">
      <c r="A8" s="159"/>
      <c r="B8" s="160"/>
      <c r="C8" s="160"/>
      <c r="D8" s="160"/>
      <c r="E8" s="160"/>
      <c r="F8" s="160"/>
      <c r="G8" s="160"/>
      <c r="H8" s="160"/>
      <c r="I8" s="160"/>
      <c r="J8" s="161"/>
    </row>
    <row r="9" spans="1:10" s="22" customFormat="1" ht="31.8" thickTop="1" x14ac:dyDescent="0.3">
      <c r="A9" s="17" t="s">
        <v>5</v>
      </c>
      <c r="B9" s="17" t="s">
        <v>6</v>
      </c>
      <c r="C9" s="17" t="s">
        <v>7</v>
      </c>
      <c r="D9" s="17" t="s">
        <v>8</v>
      </c>
      <c r="E9" s="18" t="s">
        <v>9</v>
      </c>
      <c r="F9" s="18" t="s">
        <v>50</v>
      </c>
      <c r="G9" s="18" t="s">
        <v>10</v>
      </c>
      <c r="H9" s="17" t="s">
        <v>11</v>
      </c>
      <c r="I9" s="18" t="s">
        <v>101</v>
      </c>
      <c r="J9" s="41" t="s">
        <v>12</v>
      </c>
    </row>
    <row r="10" spans="1:10" s="28" customFormat="1" ht="14.4" x14ac:dyDescent="0.3">
      <c r="A10" s="21" t="s">
        <v>14</v>
      </c>
      <c r="B10" s="21" t="s">
        <v>118</v>
      </c>
      <c r="C10" s="21" t="s">
        <v>52</v>
      </c>
      <c r="D10" s="21" t="s">
        <v>56</v>
      </c>
      <c r="E10" s="24" t="s">
        <v>60</v>
      </c>
      <c r="F10" s="24" t="s">
        <v>80</v>
      </c>
      <c r="G10" s="50" t="s">
        <v>136</v>
      </c>
      <c r="H10" s="51">
        <v>1</v>
      </c>
      <c r="I10" s="21" t="s">
        <v>24</v>
      </c>
      <c r="J10" s="48">
        <v>92677200</v>
      </c>
    </row>
    <row r="11" spans="1:10" s="28" customFormat="1" ht="14.4" x14ac:dyDescent="0.3">
      <c r="A11" s="21" t="s">
        <v>14</v>
      </c>
      <c r="B11" s="21" t="s">
        <v>118</v>
      </c>
      <c r="C11" s="21" t="s">
        <v>52</v>
      </c>
      <c r="D11" s="21" t="s">
        <v>56</v>
      </c>
      <c r="E11" s="24" t="s">
        <v>60</v>
      </c>
      <c r="F11" s="24" t="s">
        <v>80</v>
      </c>
      <c r="G11" s="50" t="s">
        <v>119</v>
      </c>
      <c r="H11" s="51">
        <v>1</v>
      </c>
      <c r="I11" s="21" t="s">
        <v>24</v>
      </c>
      <c r="J11" s="48">
        <v>11013200</v>
      </c>
    </row>
    <row r="12" spans="1:10" s="28" customFormat="1" ht="14.4" x14ac:dyDescent="0.3">
      <c r="A12" s="21" t="s">
        <v>14</v>
      </c>
      <c r="B12" s="21" t="s">
        <v>118</v>
      </c>
      <c r="C12" s="21" t="s">
        <v>52</v>
      </c>
      <c r="D12" s="21" t="s">
        <v>56</v>
      </c>
      <c r="E12" s="24" t="s">
        <v>60</v>
      </c>
      <c r="F12" s="24" t="s">
        <v>80</v>
      </c>
      <c r="G12" s="20" t="s">
        <v>132</v>
      </c>
      <c r="H12" s="51">
        <v>3</v>
      </c>
      <c r="I12" s="21" t="s">
        <v>24</v>
      </c>
      <c r="J12" s="48">
        <v>15000000</v>
      </c>
    </row>
    <row r="13" spans="1:10" s="28" customFormat="1" ht="14.4" x14ac:dyDescent="0.3">
      <c r="A13" s="21" t="s">
        <v>14</v>
      </c>
      <c r="B13" s="21" t="s">
        <v>118</v>
      </c>
      <c r="C13" s="21" t="s">
        <v>52</v>
      </c>
      <c r="D13" s="21" t="s">
        <v>56</v>
      </c>
      <c r="E13" s="24" t="s">
        <v>60</v>
      </c>
      <c r="F13" s="24" t="s">
        <v>80</v>
      </c>
      <c r="G13" s="20" t="s">
        <v>144</v>
      </c>
      <c r="H13" s="51">
        <v>1</v>
      </c>
      <c r="I13" s="21" t="s">
        <v>24</v>
      </c>
      <c r="J13" s="48">
        <v>2327586</v>
      </c>
    </row>
    <row r="14" spans="1:10" s="28" customFormat="1" ht="14.4" x14ac:dyDescent="0.3">
      <c r="A14" s="21" t="s">
        <v>14</v>
      </c>
      <c r="B14" s="21" t="s">
        <v>118</v>
      </c>
      <c r="C14" s="21" t="s">
        <v>52</v>
      </c>
      <c r="D14" s="21" t="s">
        <v>56</v>
      </c>
      <c r="E14" s="24" t="s">
        <v>60</v>
      </c>
      <c r="F14" s="24" t="s">
        <v>80</v>
      </c>
      <c r="G14" s="20" t="s">
        <v>145</v>
      </c>
      <c r="H14" s="51">
        <v>1</v>
      </c>
      <c r="I14" s="21" t="s">
        <v>24</v>
      </c>
      <c r="J14" s="48">
        <v>50000000</v>
      </c>
    </row>
    <row r="15" spans="1:10" s="28" customFormat="1" ht="14.4" x14ac:dyDescent="0.3">
      <c r="A15" s="21" t="s">
        <v>14</v>
      </c>
      <c r="B15" s="21" t="s">
        <v>118</v>
      </c>
      <c r="C15" s="21" t="s">
        <v>52</v>
      </c>
      <c r="D15" s="21" t="s">
        <v>56</v>
      </c>
      <c r="E15" s="24" t="s">
        <v>60</v>
      </c>
      <c r="F15" s="24" t="s">
        <v>80</v>
      </c>
      <c r="G15" s="20" t="s">
        <v>146</v>
      </c>
      <c r="H15" s="51">
        <v>5</v>
      </c>
      <c r="I15" s="21" t="s">
        <v>24</v>
      </c>
      <c r="J15" s="48">
        <v>30698571</v>
      </c>
    </row>
    <row r="16" spans="1:10" s="28" customFormat="1" ht="14.4" x14ac:dyDescent="0.3">
      <c r="A16" s="21" t="s">
        <v>14</v>
      </c>
      <c r="B16" s="21" t="s">
        <v>118</v>
      </c>
      <c r="C16" s="21" t="s">
        <v>52</v>
      </c>
      <c r="D16" s="21" t="s">
        <v>56</v>
      </c>
      <c r="E16" s="24" t="s">
        <v>60</v>
      </c>
      <c r="F16" s="24" t="s">
        <v>80</v>
      </c>
      <c r="G16" s="20" t="s">
        <v>135</v>
      </c>
      <c r="H16" s="51">
        <v>2</v>
      </c>
      <c r="I16" s="21" t="s">
        <v>24</v>
      </c>
      <c r="J16" s="48">
        <v>101150000</v>
      </c>
    </row>
    <row r="17" spans="1:10" s="28" customFormat="1" ht="14.4" x14ac:dyDescent="0.3">
      <c r="A17" s="21" t="s">
        <v>14</v>
      </c>
      <c r="B17" s="21" t="s">
        <v>118</v>
      </c>
      <c r="C17" s="21" t="s">
        <v>52</v>
      </c>
      <c r="D17" s="21" t="s">
        <v>56</v>
      </c>
      <c r="E17" s="24" t="s">
        <v>60</v>
      </c>
      <c r="F17" s="24" t="s">
        <v>80</v>
      </c>
      <c r="G17" s="20" t="s">
        <v>143</v>
      </c>
      <c r="H17" s="51">
        <v>1</v>
      </c>
      <c r="I17" s="21" t="s">
        <v>24</v>
      </c>
      <c r="J17" s="52">
        <v>156750000</v>
      </c>
    </row>
    <row r="18" spans="1:10" s="28" customFormat="1" ht="14.4" x14ac:dyDescent="0.3">
      <c r="A18" s="21" t="s">
        <v>14</v>
      </c>
      <c r="B18" s="21" t="s">
        <v>118</v>
      </c>
      <c r="C18" s="21" t="s">
        <v>52</v>
      </c>
      <c r="D18" s="21" t="s">
        <v>56</v>
      </c>
      <c r="E18" s="24" t="s">
        <v>60</v>
      </c>
      <c r="F18" s="24" t="s">
        <v>80</v>
      </c>
      <c r="G18" s="20" t="s">
        <v>137</v>
      </c>
      <c r="H18" s="51">
        <v>1</v>
      </c>
      <c r="I18" s="21" t="s">
        <v>24</v>
      </c>
      <c r="J18" s="48">
        <v>18995250</v>
      </c>
    </row>
    <row r="19" spans="1:10" s="28" customFormat="1" ht="14.4" x14ac:dyDescent="0.3">
      <c r="A19" s="21" t="s">
        <v>14</v>
      </c>
      <c r="B19" s="21" t="s">
        <v>118</v>
      </c>
      <c r="C19" s="21" t="s">
        <v>52</v>
      </c>
      <c r="D19" s="21" t="s">
        <v>56</v>
      </c>
      <c r="E19" s="24" t="s">
        <v>60</v>
      </c>
      <c r="F19" s="24" t="s">
        <v>80</v>
      </c>
      <c r="G19" s="50" t="s">
        <v>129</v>
      </c>
      <c r="H19" s="51">
        <v>1</v>
      </c>
      <c r="I19" s="21" t="s">
        <v>24</v>
      </c>
      <c r="J19" s="48">
        <v>30000000</v>
      </c>
    </row>
    <row r="20" spans="1:10" s="28" customFormat="1" ht="14.4" x14ac:dyDescent="0.3">
      <c r="A20" s="21" t="s">
        <v>422</v>
      </c>
      <c r="B20" s="21" t="s">
        <v>118</v>
      </c>
      <c r="C20" s="21" t="s">
        <v>52</v>
      </c>
      <c r="D20" s="21" t="s">
        <v>56</v>
      </c>
      <c r="E20" s="24" t="s">
        <v>60</v>
      </c>
      <c r="F20" s="24" t="s">
        <v>80</v>
      </c>
      <c r="G20" s="50" t="s">
        <v>120</v>
      </c>
      <c r="H20" s="51">
        <v>2</v>
      </c>
      <c r="I20" s="21" t="s">
        <v>24</v>
      </c>
      <c r="J20" s="48">
        <v>92000000</v>
      </c>
    </row>
    <row r="21" spans="1:10" s="28" customFormat="1" ht="14.4" x14ac:dyDescent="0.3">
      <c r="A21" s="21" t="s">
        <v>14</v>
      </c>
      <c r="B21" s="21" t="s">
        <v>118</v>
      </c>
      <c r="C21" s="21" t="s">
        <v>52</v>
      </c>
      <c r="D21" s="21" t="s">
        <v>56</v>
      </c>
      <c r="E21" s="24" t="s">
        <v>60</v>
      </c>
      <c r="F21" s="24" t="s">
        <v>80</v>
      </c>
      <c r="G21" s="50" t="s">
        <v>121</v>
      </c>
      <c r="H21" s="51">
        <v>2</v>
      </c>
      <c r="I21" s="21" t="s">
        <v>24</v>
      </c>
      <c r="J21" s="48">
        <v>35500000</v>
      </c>
    </row>
    <row r="22" spans="1:10" s="28" customFormat="1" ht="14.4" x14ac:dyDescent="0.3">
      <c r="A22" s="21" t="s">
        <v>14</v>
      </c>
      <c r="B22" s="21" t="s">
        <v>118</v>
      </c>
      <c r="C22" s="21" t="s">
        <v>52</v>
      </c>
      <c r="D22" s="21" t="s">
        <v>56</v>
      </c>
      <c r="E22" s="24" t="s">
        <v>60</v>
      </c>
      <c r="F22" s="24" t="s">
        <v>80</v>
      </c>
      <c r="G22" s="50" t="s">
        <v>122</v>
      </c>
      <c r="H22" s="51">
        <v>4</v>
      </c>
      <c r="I22" s="21" t="s">
        <v>24</v>
      </c>
      <c r="J22" s="48">
        <v>26000000</v>
      </c>
    </row>
    <row r="23" spans="1:10" s="28" customFormat="1" ht="14.4" x14ac:dyDescent="0.3">
      <c r="A23" s="21" t="s">
        <v>14</v>
      </c>
      <c r="B23" s="21" t="s">
        <v>118</v>
      </c>
      <c r="C23" s="21" t="s">
        <v>52</v>
      </c>
      <c r="D23" s="21" t="s">
        <v>56</v>
      </c>
      <c r="E23" s="24" t="s">
        <v>60</v>
      </c>
      <c r="F23" s="24" t="s">
        <v>80</v>
      </c>
      <c r="G23" s="50" t="s">
        <v>123</v>
      </c>
      <c r="H23" s="51">
        <v>4</v>
      </c>
      <c r="I23" s="21" t="s">
        <v>24</v>
      </c>
      <c r="J23" s="48">
        <v>115668000</v>
      </c>
    </row>
    <row r="24" spans="1:10" s="28" customFormat="1" ht="14.4" x14ac:dyDescent="0.3">
      <c r="A24" s="21" t="s">
        <v>14</v>
      </c>
      <c r="B24" s="21" t="s">
        <v>118</v>
      </c>
      <c r="C24" s="21" t="s">
        <v>52</v>
      </c>
      <c r="D24" s="21" t="s">
        <v>56</v>
      </c>
      <c r="E24" s="24" t="s">
        <v>60</v>
      </c>
      <c r="F24" s="24" t="s">
        <v>80</v>
      </c>
      <c r="G24" s="50" t="s">
        <v>124</v>
      </c>
      <c r="H24" s="51">
        <v>4</v>
      </c>
      <c r="I24" s="21" t="s">
        <v>24</v>
      </c>
      <c r="J24" s="48">
        <v>4119580</v>
      </c>
    </row>
    <row r="25" spans="1:10" s="28" customFormat="1" ht="14.4" x14ac:dyDescent="0.3">
      <c r="A25" s="21" t="s">
        <v>14</v>
      </c>
      <c r="B25" s="21" t="s">
        <v>118</v>
      </c>
      <c r="C25" s="21" t="s">
        <v>52</v>
      </c>
      <c r="D25" s="21" t="s">
        <v>56</v>
      </c>
      <c r="E25" s="24" t="s">
        <v>60</v>
      </c>
      <c r="F25" s="24" t="s">
        <v>80</v>
      </c>
      <c r="G25" s="50" t="s">
        <v>125</v>
      </c>
      <c r="H25" s="51">
        <v>1</v>
      </c>
      <c r="I25" s="21" t="s">
        <v>24</v>
      </c>
      <c r="J25" s="48">
        <v>105000000</v>
      </c>
    </row>
    <row r="26" spans="1:10" s="28" customFormat="1" ht="14.4" x14ac:dyDescent="0.3">
      <c r="A26" s="21" t="s">
        <v>14</v>
      </c>
      <c r="B26" s="21" t="s">
        <v>118</v>
      </c>
      <c r="C26" s="21" t="s">
        <v>52</v>
      </c>
      <c r="D26" s="21" t="s">
        <v>56</v>
      </c>
      <c r="E26" s="24" t="s">
        <v>60</v>
      </c>
      <c r="F26" s="24" t="s">
        <v>80</v>
      </c>
      <c r="G26" s="20" t="s">
        <v>126</v>
      </c>
      <c r="H26" s="24">
        <v>1</v>
      </c>
      <c r="I26" s="21" t="s">
        <v>24</v>
      </c>
      <c r="J26" s="48">
        <v>20000000</v>
      </c>
    </row>
    <row r="27" spans="1:10" s="28" customFormat="1" ht="14.4" x14ac:dyDescent="0.3">
      <c r="A27" s="21" t="s">
        <v>14</v>
      </c>
      <c r="B27" s="21" t="s">
        <v>118</v>
      </c>
      <c r="C27" s="21" t="s">
        <v>52</v>
      </c>
      <c r="D27" s="21" t="s">
        <v>56</v>
      </c>
      <c r="E27" s="24" t="s">
        <v>60</v>
      </c>
      <c r="F27" s="24" t="s">
        <v>80</v>
      </c>
      <c r="G27" s="20" t="s">
        <v>127</v>
      </c>
      <c r="H27" s="24">
        <v>1</v>
      </c>
      <c r="I27" s="21" t="s">
        <v>24</v>
      </c>
      <c r="J27" s="48">
        <v>2400000</v>
      </c>
    </row>
    <row r="28" spans="1:10" s="28" customFormat="1" ht="14.4" x14ac:dyDescent="0.3">
      <c r="A28" s="21" t="s">
        <v>14</v>
      </c>
      <c r="B28" s="21" t="s">
        <v>118</v>
      </c>
      <c r="C28" s="21" t="s">
        <v>52</v>
      </c>
      <c r="D28" s="21" t="s">
        <v>56</v>
      </c>
      <c r="E28" s="24" t="s">
        <v>60</v>
      </c>
      <c r="F28" s="24" t="s">
        <v>80</v>
      </c>
      <c r="G28" s="20" t="s">
        <v>127</v>
      </c>
      <c r="H28" s="51">
        <v>1</v>
      </c>
      <c r="I28" s="21" t="s">
        <v>24</v>
      </c>
      <c r="J28" s="48">
        <v>2400000</v>
      </c>
    </row>
    <row r="29" spans="1:10" s="28" customFormat="1" ht="14.4" x14ac:dyDescent="0.3">
      <c r="A29" s="21" t="s">
        <v>14</v>
      </c>
      <c r="B29" s="21" t="s">
        <v>118</v>
      </c>
      <c r="C29" s="21" t="s">
        <v>52</v>
      </c>
      <c r="D29" s="21" t="s">
        <v>56</v>
      </c>
      <c r="E29" s="24" t="s">
        <v>60</v>
      </c>
      <c r="F29" s="24" t="s">
        <v>80</v>
      </c>
      <c r="G29" s="20" t="s">
        <v>128</v>
      </c>
      <c r="H29" s="51">
        <v>1</v>
      </c>
      <c r="I29" s="21" t="s">
        <v>24</v>
      </c>
      <c r="J29" s="48">
        <v>266000000</v>
      </c>
    </row>
    <row r="30" spans="1:10" s="28" customFormat="1" ht="14.4" x14ac:dyDescent="0.3">
      <c r="A30" s="21" t="s">
        <v>422</v>
      </c>
      <c r="B30" s="21" t="s">
        <v>118</v>
      </c>
      <c r="C30" s="21" t="s">
        <v>52</v>
      </c>
      <c r="D30" s="21" t="s">
        <v>56</v>
      </c>
      <c r="E30" s="24" t="s">
        <v>60</v>
      </c>
      <c r="F30" s="24" t="s">
        <v>80</v>
      </c>
      <c r="G30" s="20" t="s">
        <v>138</v>
      </c>
      <c r="H30" s="24">
        <v>48</v>
      </c>
      <c r="I30" s="21" t="s">
        <v>24</v>
      </c>
      <c r="J30" s="48">
        <v>2880000</v>
      </c>
    </row>
    <row r="31" spans="1:10" s="28" customFormat="1" ht="14.4" x14ac:dyDescent="0.3">
      <c r="A31" s="21" t="s">
        <v>14</v>
      </c>
      <c r="B31" s="21" t="s">
        <v>118</v>
      </c>
      <c r="C31" s="21" t="s">
        <v>52</v>
      </c>
      <c r="D31" s="21" t="s">
        <v>56</v>
      </c>
      <c r="E31" s="24" t="s">
        <v>60</v>
      </c>
      <c r="F31" s="24" t="s">
        <v>80</v>
      </c>
      <c r="G31" s="50" t="s">
        <v>130</v>
      </c>
      <c r="H31" s="51">
        <v>1</v>
      </c>
      <c r="I31" s="21" t="s">
        <v>24</v>
      </c>
      <c r="J31" s="48">
        <v>90000000</v>
      </c>
    </row>
    <row r="32" spans="1:10" s="28" customFormat="1" ht="14.4" x14ac:dyDescent="0.3">
      <c r="A32" s="21" t="s">
        <v>14</v>
      </c>
      <c r="B32" s="21" t="s">
        <v>118</v>
      </c>
      <c r="C32" s="21" t="s">
        <v>52</v>
      </c>
      <c r="D32" s="21" t="s">
        <v>56</v>
      </c>
      <c r="E32" s="24" t="s">
        <v>60</v>
      </c>
      <c r="F32" s="24" t="s">
        <v>80</v>
      </c>
      <c r="G32" s="50" t="s">
        <v>131</v>
      </c>
      <c r="H32" s="51">
        <v>2</v>
      </c>
      <c r="I32" s="21" t="s">
        <v>24</v>
      </c>
      <c r="J32" s="48">
        <v>1000000000</v>
      </c>
    </row>
    <row r="33" spans="1:124" s="28" customFormat="1" ht="15.6" customHeight="1" x14ac:dyDescent="0.3">
      <c r="A33" s="21" t="s">
        <v>14</v>
      </c>
      <c r="B33" s="21" t="s">
        <v>118</v>
      </c>
      <c r="C33" s="21" t="s">
        <v>52</v>
      </c>
      <c r="D33" s="21" t="s">
        <v>58</v>
      </c>
      <c r="E33" s="24" t="s">
        <v>60</v>
      </c>
      <c r="F33" s="24" t="s">
        <v>58</v>
      </c>
      <c r="G33" s="53" t="s">
        <v>139</v>
      </c>
      <c r="H33" s="21">
        <v>1</v>
      </c>
      <c r="I33" s="21" t="s">
        <v>24</v>
      </c>
      <c r="J33" s="48">
        <v>9000000</v>
      </c>
    </row>
    <row r="34" spans="1:124" s="28" customFormat="1" ht="14.4" x14ac:dyDescent="0.3">
      <c r="A34" s="21" t="s">
        <v>14</v>
      </c>
      <c r="B34" s="21" t="s">
        <v>118</v>
      </c>
      <c r="C34" s="21" t="s">
        <v>52</v>
      </c>
      <c r="D34" s="21" t="s">
        <v>58</v>
      </c>
      <c r="E34" s="24" t="s">
        <v>60</v>
      </c>
      <c r="F34" s="24" t="s">
        <v>58</v>
      </c>
      <c r="G34" s="20" t="s">
        <v>140</v>
      </c>
      <c r="H34" s="21">
        <v>1</v>
      </c>
      <c r="I34" s="21" t="s">
        <v>25</v>
      </c>
      <c r="J34" s="48">
        <v>500000000</v>
      </c>
    </row>
    <row r="35" spans="1:124" s="28" customFormat="1" ht="14.4" x14ac:dyDescent="0.3">
      <c r="A35" s="21" t="s">
        <v>14</v>
      </c>
      <c r="B35" s="21" t="s">
        <v>118</v>
      </c>
      <c r="C35" s="21" t="s">
        <v>52</v>
      </c>
      <c r="D35" s="21" t="s">
        <v>56</v>
      </c>
      <c r="E35" s="24" t="s">
        <v>60</v>
      </c>
      <c r="F35" s="24" t="s">
        <v>80</v>
      </c>
      <c r="G35" s="20" t="s">
        <v>141</v>
      </c>
      <c r="H35" s="21">
        <v>1</v>
      </c>
      <c r="I35" s="21" t="s">
        <v>24</v>
      </c>
      <c r="J35" s="48">
        <v>2475000000</v>
      </c>
    </row>
    <row r="36" spans="1:124" s="28" customFormat="1" ht="17.25" customHeight="1" x14ac:dyDescent="0.3">
      <c r="A36" s="21" t="s">
        <v>14</v>
      </c>
      <c r="B36" s="21" t="s">
        <v>118</v>
      </c>
      <c r="C36" s="21" t="s">
        <v>52</v>
      </c>
      <c r="D36" s="21" t="s">
        <v>56</v>
      </c>
      <c r="E36" s="24" t="s">
        <v>60</v>
      </c>
      <c r="F36" s="24" t="s">
        <v>80</v>
      </c>
      <c r="G36" s="20" t="s">
        <v>142</v>
      </c>
      <c r="H36" s="21">
        <v>2</v>
      </c>
      <c r="I36" s="21" t="s">
        <v>24</v>
      </c>
      <c r="J36" s="48">
        <v>140000000</v>
      </c>
    </row>
    <row r="37" spans="1:124" s="54" customFormat="1" x14ac:dyDescent="0.3">
      <c r="A37" s="21" t="s">
        <v>14</v>
      </c>
      <c r="B37" s="21" t="s">
        <v>118</v>
      </c>
      <c r="C37" s="21" t="s">
        <v>52</v>
      </c>
      <c r="D37" s="21" t="s">
        <v>58</v>
      </c>
      <c r="E37" s="24" t="s">
        <v>69</v>
      </c>
      <c r="F37" s="24" t="s">
        <v>58</v>
      </c>
      <c r="G37" s="20" t="s">
        <v>147</v>
      </c>
      <c r="H37" s="21">
        <v>1</v>
      </c>
      <c r="I37" s="21" t="s">
        <v>25</v>
      </c>
      <c r="J37" s="48">
        <v>2000000000</v>
      </c>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row>
    <row r="38" spans="1:124" s="54" customFormat="1" x14ac:dyDescent="0.3">
      <c r="A38" s="21" t="s">
        <v>13</v>
      </c>
      <c r="B38" s="21" t="s">
        <v>118</v>
      </c>
      <c r="C38" s="21" t="s">
        <v>52</v>
      </c>
      <c r="D38" s="21" t="s">
        <v>56</v>
      </c>
      <c r="E38" s="24" t="s">
        <v>60</v>
      </c>
      <c r="F38" s="24" t="s">
        <v>80</v>
      </c>
      <c r="G38" s="20" t="s">
        <v>394</v>
      </c>
      <c r="H38" s="21">
        <v>3</v>
      </c>
      <c r="I38" s="21" t="s">
        <v>24</v>
      </c>
      <c r="J38" s="48">
        <v>15000000</v>
      </c>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row>
    <row r="39" spans="1:124" s="54" customFormat="1" x14ac:dyDescent="0.3">
      <c r="A39" s="21" t="s">
        <v>13</v>
      </c>
      <c r="B39" s="21" t="s">
        <v>118</v>
      </c>
      <c r="C39" s="21" t="s">
        <v>52</v>
      </c>
      <c r="D39" s="21" t="s">
        <v>56</v>
      </c>
      <c r="E39" s="24" t="s">
        <v>60</v>
      </c>
      <c r="F39" s="24" t="s">
        <v>80</v>
      </c>
      <c r="G39" s="20" t="s">
        <v>133</v>
      </c>
      <c r="H39" s="21">
        <v>1</v>
      </c>
      <c r="I39" s="21" t="s">
        <v>24</v>
      </c>
      <c r="J39" s="48">
        <v>36000000</v>
      </c>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row>
    <row r="40" spans="1:124" s="54" customFormat="1" x14ac:dyDescent="0.3">
      <c r="A40" s="21" t="s">
        <v>13</v>
      </c>
      <c r="B40" s="21" t="s">
        <v>118</v>
      </c>
      <c r="C40" s="21" t="s">
        <v>52</v>
      </c>
      <c r="D40" s="21" t="s">
        <v>56</v>
      </c>
      <c r="E40" s="24" t="s">
        <v>60</v>
      </c>
      <c r="F40" s="24" t="s">
        <v>80</v>
      </c>
      <c r="G40" s="20" t="s">
        <v>134</v>
      </c>
      <c r="H40" s="21">
        <v>1</v>
      </c>
      <c r="I40" s="21" t="s">
        <v>24</v>
      </c>
      <c r="J40" s="48">
        <v>37000000</v>
      </c>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row>
    <row r="41" spans="1:124" s="28" customFormat="1" ht="14.4" x14ac:dyDescent="0.3">
      <c r="A41" s="21" t="s">
        <v>13</v>
      </c>
      <c r="B41" s="21" t="s">
        <v>100</v>
      </c>
      <c r="C41" s="21" t="s">
        <v>52</v>
      </c>
      <c r="D41" s="21" t="s">
        <v>56</v>
      </c>
      <c r="E41" s="24" t="s">
        <v>60</v>
      </c>
      <c r="F41" s="24" t="s">
        <v>80</v>
      </c>
      <c r="G41" s="20" t="s">
        <v>148</v>
      </c>
      <c r="H41" s="21">
        <v>1</v>
      </c>
      <c r="I41" s="21" t="s">
        <v>24</v>
      </c>
      <c r="J41" s="48">
        <v>20000000</v>
      </c>
    </row>
    <row r="42" spans="1:124" s="28" customFormat="1" ht="14.4" x14ac:dyDescent="0.3">
      <c r="A42" s="21" t="s">
        <v>14</v>
      </c>
      <c r="B42" s="21" t="s">
        <v>149</v>
      </c>
      <c r="C42" s="21" t="s">
        <v>52</v>
      </c>
      <c r="D42" s="21" t="s">
        <v>58</v>
      </c>
      <c r="E42" s="24" t="s">
        <v>466</v>
      </c>
      <c r="F42" s="24" t="s">
        <v>58</v>
      </c>
      <c r="G42" s="53" t="s">
        <v>153</v>
      </c>
      <c r="H42" s="21">
        <v>1</v>
      </c>
      <c r="I42" s="21" t="s">
        <v>25</v>
      </c>
      <c r="J42" s="55">
        <v>533718734.63954502</v>
      </c>
    </row>
    <row r="43" spans="1:124" s="28" customFormat="1" ht="14.4" x14ac:dyDescent="0.3">
      <c r="A43" s="21" t="s">
        <v>14</v>
      </c>
      <c r="B43" s="21" t="s">
        <v>149</v>
      </c>
      <c r="C43" s="21" t="s">
        <v>52</v>
      </c>
      <c r="D43" s="21" t="s">
        <v>58</v>
      </c>
      <c r="E43" s="24" t="s">
        <v>466</v>
      </c>
      <c r="F43" s="24" t="s">
        <v>58</v>
      </c>
      <c r="G43" s="53" t="s">
        <v>154</v>
      </c>
      <c r="H43" s="21">
        <v>1</v>
      </c>
      <c r="I43" s="21" t="s">
        <v>25</v>
      </c>
      <c r="J43" s="55">
        <v>189355479.28206</v>
      </c>
    </row>
    <row r="44" spans="1:124" s="28" customFormat="1" ht="14.4" x14ac:dyDescent="0.3">
      <c r="A44" s="21" t="s">
        <v>14</v>
      </c>
      <c r="B44" s="21" t="s">
        <v>149</v>
      </c>
      <c r="C44" s="21" t="s">
        <v>52</v>
      </c>
      <c r="D44" s="21" t="s">
        <v>58</v>
      </c>
      <c r="E44" s="24" t="s">
        <v>466</v>
      </c>
      <c r="F44" s="24" t="s">
        <v>58</v>
      </c>
      <c r="G44" s="53" t="s">
        <v>155</v>
      </c>
      <c r="H44" s="21">
        <v>1</v>
      </c>
      <c r="I44" s="21" t="s">
        <v>25</v>
      </c>
      <c r="J44" s="55">
        <v>3131016415.6409316</v>
      </c>
    </row>
    <row r="45" spans="1:124" s="28" customFormat="1" ht="14.4" x14ac:dyDescent="0.3">
      <c r="A45" s="21" t="s">
        <v>422</v>
      </c>
      <c r="B45" s="21" t="s">
        <v>149</v>
      </c>
      <c r="C45" s="21" t="s">
        <v>52</v>
      </c>
      <c r="D45" s="21" t="s">
        <v>58</v>
      </c>
      <c r="E45" s="24" t="s">
        <v>466</v>
      </c>
      <c r="F45" s="24" t="s">
        <v>58</v>
      </c>
      <c r="G45" s="53" t="s">
        <v>156</v>
      </c>
      <c r="H45" s="21">
        <v>1</v>
      </c>
      <c r="I45" s="21" t="s">
        <v>25</v>
      </c>
      <c r="J45" s="55">
        <v>21421860987.929359</v>
      </c>
    </row>
    <row r="46" spans="1:124" s="28" customFormat="1" ht="14.4" x14ac:dyDescent="0.3">
      <c r="A46" s="21" t="s">
        <v>14</v>
      </c>
      <c r="B46" s="21" t="s">
        <v>149</v>
      </c>
      <c r="C46" s="21" t="s">
        <v>52</v>
      </c>
      <c r="D46" s="21" t="s">
        <v>58</v>
      </c>
      <c r="E46" s="24" t="s">
        <v>466</v>
      </c>
      <c r="F46" s="24" t="s">
        <v>58</v>
      </c>
      <c r="G46" s="53" t="s">
        <v>157</v>
      </c>
      <c r="H46" s="21">
        <v>1</v>
      </c>
      <c r="I46" s="21" t="s">
        <v>25</v>
      </c>
      <c r="J46" s="55">
        <v>888194401.0673604</v>
      </c>
    </row>
    <row r="47" spans="1:124" s="28" customFormat="1" ht="14.4" x14ac:dyDescent="0.3">
      <c r="A47" s="21" t="s">
        <v>14</v>
      </c>
      <c r="B47" s="21" t="s">
        <v>149</v>
      </c>
      <c r="C47" s="21" t="s">
        <v>52</v>
      </c>
      <c r="D47" s="21" t="s">
        <v>58</v>
      </c>
      <c r="E47" s="24" t="s">
        <v>466</v>
      </c>
      <c r="F47" s="24" t="s">
        <v>58</v>
      </c>
      <c r="G47" s="53" t="s">
        <v>158</v>
      </c>
      <c r="H47" s="21">
        <v>1</v>
      </c>
      <c r="I47" s="21" t="s">
        <v>25</v>
      </c>
      <c r="J47" s="55">
        <v>158479018.40042999</v>
      </c>
    </row>
    <row r="48" spans="1:124" s="28" customFormat="1" ht="14.4" x14ac:dyDescent="0.3">
      <c r="A48" s="21" t="s">
        <v>13</v>
      </c>
      <c r="B48" s="21" t="s">
        <v>149</v>
      </c>
      <c r="C48" s="21" t="s">
        <v>52</v>
      </c>
      <c r="D48" s="21" t="s">
        <v>58</v>
      </c>
      <c r="E48" s="24" t="s">
        <v>466</v>
      </c>
      <c r="F48" s="24" t="s">
        <v>58</v>
      </c>
      <c r="G48" s="53" t="s">
        <v>159</v>
      </c>
      <c r="H48" s="21">
        <v>1</v>
      </c>
      <c r="I48" s="21" t="s">
        <v>25</v>
      </c>
      <c r="J48" s="55">
        <v>3024917406.8029799</v>
      </c>
    </row>
    <row r="49" spans="1:10" s="28" customFormat="1" ht="14.4" x14ac:dyDescent="0.3">
      <c r="A49" s="21" t="s">
        <v>14</v>
      </c>
      <c r="B49" s="21" t="s">
        <v>149</v>
      </c>
      <c r="C49" s="21" t="s">
        <v>52</v>
      </c>
      <c r="D49" s="21" t="s">
        <v>58</v>
      </c>
      <c r="E49" s="24" t="s">
        <v>466</v>
      </c>
      <c r="F49" s="24" t="s">
        <v>58</v>
      </c>
      <c r="G49" s="53" t="s">
        <v>160</v>
      </c>
      <c r="H49" s="21">
        <v>1</v>
      </c>
      <c r="I49" s="21" t="s">
        <v>25</v>
      </c>
      <c r="J49" s="55">
        <v>2014842483.867954</v>
      </c>
    </row>
    <row r="50" spans="1:10" s="28" customFormat="1" ht="14.4" x14ac:dyDescent="0.3">
      <c r="A50" s="21" t="s">
        <v>14</v>
      </c>
      <c r="B50" s="21" t="s">
        <v>149</v>
      </c>
      <c r="C50" s="21" t="s">
        <v>52</v>
      </c>
      <c r="D50" s="21" t="s">
        <v>58</v>
      </c>
      <c r="E50" s="24" t="s">
        <v>466</v>
      </c>
      <c r="F50" s="24" t="s">
        <v>58</v>
      </c>
      <c r="G50" s="53" t="s">
        <v>161</v>
      </c>
      <c r="H50" s="21">
        <v>1</v>
      </c>
      <c r="I50" s="21" t="s">
        <v>25</v>
      </c>
      <c r="J50" s="55">
        <v>5361724380.1619329</v>
      </c>
    </row>
    <row r="51" spans="1:10" s="28" customFormat="1" ht="14.4" x14ac:dyDescent="0.3">
      <c r="A51" s="21" t="s">
        <v>14</v>
      </c>
      <c r="B51" s="21" t="s">
        <v>149</v>
      </c>
      <c r="C51" s="21" t="s">
        <v>52</v>
      </c>
      <c r="D51" s="21" t="s">
        <v>58</v>
      </c>
      <c r="E51" s="24" t="s">
        <v>466</v>
      </c>
      <c r="F51" s="24" t="s">
        <v>58</v>
      </c>
      <c r="G51" s="53" t="s">
        <v>395</v>
      </c>
      <c r="H51" s="21">
        <v>1</v>
      </c>
      <c r="I51" s="21" t="s">
        <v>25</v>
      </c>
      <c r="J51" s="55">
        <v>5068846790.0723248</v>
      </c>
    </row>
    <row r="52" spans="1:10" s="28" customFormat="1" ht="14.4" x14ac:dyDescent="0.3">
      <c r="A52" s="21" t="s">
        <v>14</v>
      </c>
      <c r="B52" s="21" t="s">
        <v>149</v>
      </c>
      <c r="C52" s="21" t="s">
        <v>52</v>
      </c>
      <c r="D52" s="21" t="s">
        <v>58</v>
      </c>
      <c r="E52" s="24" t="s">
        <v>466</v>
      </c>
      <c r="F52" s="24" t="s">
        <v>58</v>
      </c>
      <c r="G52" s="53" t="s">
        <v>162</v>
      </c>
      <c r="H52" s="21">
        <v>1</v>
      </c>
      <c r="I52" s="21" t="s">
        <v>25</v>
      </c>
      <c r="J52" s="55">
        <v>17065387061.330481</v>
      </c>
    </row>
    <row r="53" spans="1:10" s="28" customFormat="1" ht="14.4" x14ac:dyDescent="0.3">
      <c r="A53" s="21" t="s">
        <v>14</v>
      </c>
      <c r="B53" s="21" t="s">
        <v>149</v>
      </c>
      <c r="C53" s="21" t="s">
        <v>52</v>
      </c>
      <c r="D53" s="21" t="s">
        <v>58</v>
      </c>
      <c r="E53" s="24" t="s">
        <v>466</v>
      </c>
      <c r="F53" s="24" t="s">
        <v>58</v>
      </c>
      <c r="G53" s="53" t="s">
        <v>163</v>
      </c>
      <c r="H53" s="21">
        <v>1</v>
      </c>
      <c r="I53" s="21" t="s">
        <v>25</v>
      </c>
      <c r="J53" s="55">
        <v>4048590922.1156645</v>
      </c>
    </row>
    <row r="54" spans="1:10" s="28" customFormat="1" ht="14.4" x14ac:dyDescent="0.3">
      <c r="A54" s="21" t="s">
        <v>14</v>
      </c>
      <c r="B54" s="21" t="s">
        <v>149</v>
      </c>
      <c r="C54" s="21" t="s">
        <v>52</v>
      </c>
      <c r="D54" s="21" t="s">
        <v>58</v>
      </c>
      <c r="E54" s="24" t="s">
        <v>466</v>
      </c>
      <c r="F54" s="24" t="s">
        <v>58</v>
      </c>
      <c r="G54" s="53" t="s">
        <v>164</v>
      </c>
      <c r="H54" s="21">
        <v>1</v>
      </c>
      <c r="I54" s="21" t="s">
        <v>25</v>
      </c>
      <c r="J54" s="55">
        <v>100000000</v>
      </c>
    </row>
    <row r="55" spans="1:10" s="28" customFormat="1" ht="14.4" x14ac:dyDescent="0.3">
      <c r="A55" s="21" t="s">
        <v>14</v>
      </c>
      <c r="B55" s="21" t="s">
        <v>149</v>
      </c>
      <c r="C55" s="21" t="s">
        <v>52</v>
      </c>
      <c r="D55" s="21" t="s">
        <v>58</v>
      </c>
      <c r="E55" s="24" t="s">
        <v>466</v>
      </c>
      <c r="F55" s="24" t="s">
        <v>58</v>
      </c>
      <c r="G55" s="50" t="s">
        <v>165</v>
      </c>
      <c r="H55" s="21">
        <v>1</v>
      </c>
      <c r="I55" s="21" t="s">
        <v>25</v>
      </c>
      <c r="J55" s="55">
        <v>50000000</v>
      </c>
    </row>
    <row r="56" spans="1:10" s="28" customFormat="1" ht="14.4" x14ac:dyDescent="0.3">
      <c r="A56" s="21" t="s">
        <v>14</v>
      </c>
      <c r="B56" s="21" t="s">
        <v>149</v>
      </c>
      <c r="C56" s="21" t="s">
        <v>52</v>
      </c>
      <c r="D56" s="21" t="s">
        <v>58</v>
      </c>
      <c r="E56" s="24" t="s">
        <v>466</v>
      </c>
      <c r="F56" s="24" t="s">
        <v>58</v>
      </c>
      <c r="G56" s="50" t="s">
        <v>166</v>
      </c>
      <c r="H56" s="21">
        <v>1</v>
      </c>
      <c r="I56" s="21" t="s">
        <v>25</v>
      </c>
      <c r="J56" s="55">
        <v>374296007.84759998</v>
      </c>
    </row>
    <row r="57" spans="1:10" s="28" customFormat="1" ht="14.4" x14ac:dyDescent="0.3">
      <c r="A57" s="21" t="s">
        <v>14</v>
      </c>
      <c r="B57" s="21" t="s">
        <v>149</v>
      </c>
      <c r="C57" s="21" t="s">
        <v>52</v>
      </c>
      <c r="D57" s="21" t="s">
        <v>58</v>
      </c>
      <c r="E57" s="24" t="s">
        <v>466</v>
      </c>
      <c r="F57" s="24" t="s">
        <v>58</v>
      </c>
      <c r="G57" s="50" t="s">
        <v>167</v>
      </c>
      <c r="H57" s="21">
        <v>1</v>
      </c>
      <c r="I57" s="21" t="s">
        <v>25</v>
      </c>
      <c r="J57" s="55">
        <v>1401965929.1896</v>
      </c>
    </row>
    <row r="58" spans="1:10" s="28" customFormat="1" ht="14.4" x14ac:dyDescent="0.3">
      <c r="A58" s="21" t="s">
        <v>14</v>
      </c>
      <c r="B58" s="21" t="s">
        <v>149</v>
      </c>
      <c r="C58" s="21" t="s">
        <v>52</v>
      </c>
      <c r="D58" s="21" t="s">
        <v>58</v>
      </c>
      <c r="E58" s="24" t="s">
        <v>466</v>
      </c>
      <c r="F58" s="24" t="s">
        <v>58</v>
      </c>
      <c r="G58" s="50" t="s">
        <v>168</v>
      </c>
      <c r="H58" s="21">
        <v>1</v>
      </c>
      <c r="I58" s="21" t="s">
        <v>25</v>
      </c>
      <c r="J58" s="55">
        <v>100000000</v>
      </c>
    </row>
    <row r="59" spans="1:10" s="28" customFormat="1" ht="14.4" x14ac:dyDescent="0.3">
      <c r="A59" s="21" t="s">
        <v>14</v>
      </c>
      <c r="B59" s="21" t="s">
        <v>149</v>
      </c>
      <c r="C59" s="21" t="s">
        <v>52</v>
      </c>
      <c r="D59" s="21" t="s">
        <v>58</v>
      </c>
      <c r="E59" s="24" t="s">
        <v>466</v>
      </c>
      <c r="F59" s="24" t="s">
        <v>58</v>
      </c>
      <c r="G59" s="50" t="s">
        <v>169</v>
      </c>
      <c r="H59" s="21">
        <v>1</v>
      </c>
      <c r="I59" s="21" t="s">
        <v>25</v>
      </c>
      <c r="J59" s="55">
        <v>200000000</v>
      </c>
    </row>
    <row r="60" spans="1:10" s="28" customFormat="1" ht="14.4" x14ac:dyDescent="0.3">
      <c r="A60" s="21" t="s">
        <v>13</v>
      </c>
      <c r="B60" s="21" t="s">
        <v>149</v>
      </c>
      <c r="C60" s="21" t="s">
        <v>52</v>
      </c>
      <c r="D60" s="21" t="s">
        <v>56</v>
      </c>
      <c r="E60" s="24" t="s">
        <v>60</v>
      </c>
      <c r="F60" s="24" t="s">
        <v>80</v>
      </c>
      <c r="G60" s="50" t="s">
        <v>150</v>
      </c>
      <c r="H60" s="21">
        <v>1</v>
      </c>
      <c r="I60" s="21" t="s">
        <v>24</v>
      </c>
      <c r="J60" s="48">
        <v>770000000</v>
      </c>
    </row>
    <row r="61" spans="1:10" s="28" customFormat="1" ht="14.4" x14ac:dyDescent="0.3">
      <c r="A61" s="21" t="s">
        <v>13</v>
      </c>
      <c r="B61" s="21" t="s">
        <v>149</v>
      </c>
      <c r="C61" s="21" t="s">
        <v>52</v>
      </c>
      <c r="D61" s="21" t="s">
        <v>56</v>
      </c>
      <c r="E61" s="24" t="s">
        <v>60</v>
      </c>
      <c r="F61" s="24" t="s">
        <v>80</v>
      </c>
      <c r="G61" s="50" t="s">
        <v>151</v>
      </c>
      <c r="H61" s="21">
        <v>1</v>
      </c>
      <c r="I61" s="21" t="s">
        <v>24</v>
      </c>
      <c r="J61" s="48">
        <v>7900000</v>
      </c>
    </row>
    <row r="62" spans="1:10" s="28" customFormat="1" ht="14.4" x14ac:dyDescent="0.3">
      <c r="A62" s="21" t="s">
        <v>14</v>
      </c>
      <c r="B62" s="21" t="s">
        <v>149</v>
      </c>
      <c r="C62" s="21" t="s">
        <v>52</v>
      </c>
      <c r="D62" s="21" t="s">
        <v>56</v>
      </c>
      <c r="E62" s="24" t="s">
        <v>60</v>
      </c>
      <c r="F62" s="24" t="s">
        <v>80</v>
      </c>
      <c r="G62" s="50" t="s">
        <v>152</v>
      </c>
      <c r="H62" s="21">
        <v>1</v>
      </c>
      <c r="I62" s="21" t="s">
        <v>24</v>
      </c>
      <c r="J62" s="48">
        <v>36565000</v>
      </c>
    </row>
    <row r="63" spans="1:10" s="28" customFormat="1" ht="14.4" x14ac:dyDescent="0.3">
      <c r="A63" s="21" t="s">
        <v>14</v>
      </c>
      <c r="B63" s="21" t="s">
        <v>149</v>
      </c>
      <c r="C63" s="21" t="s">
        <v>52</v>
      </c>
      <c r="D63" s="21" t="s">
        <v>56</v>
      </c>
      <c r="E63" s="24" t="s">
        <v>60</v>
      </c>
      <c r="F63" s="24" t="s">
        <v>80</v>
      </c>
      <c r="G63" s="20" t="s">
        <v>309</v>
      </c>
      <c r="H63" s="21">
        <v>7</v>
      </c>
      <c r="I63" s="21" t="s">
        <v>24</v>
      </c>
      <c r="J63" s="48">
        <v>89786970</v>
      </c>
    </row>
    <row r="64" spans="1:10" s="28" customFormat="1" ht="14.4" x14ac:dyDescent="0.3">
      <c r="A64" s="21" t="s">
        <v>13</v>
      </c>
      <c r="B64" s="21" t="s">
        <v>308</v>
      </c>
      <c r="C64" s="21" t="s">
        <v>52</v>
      </c>
      <c r="D64" s="21" t="s">
        <v>56</v>
      </c>
      <c r="E64" s="24" t="s">
        <v>60</v>
      </c>
      <c r="F64" s="24" t="s">
        <v>80</v>
      </c>
      <c r="G64" s="53" t="s">
        <v>420</v>
      </c>
      <c r="H64" s="21">
        <v>1</v>
      </c>
      <c r="I64" s="21" t="s">
        <v>24</v>
      </c>
      <c r="J64" s="48">
        <v>5000000</v>
      </c>
    </row>
    <row r="65" spans="1:10" s="28" customFormat="1" ht="14.4" x14ac:dyDescent="0.3">
      <c r="A65" s="21" t="s">
        <v>13</v>
      </c>
      <c r="B65" s="21" t="s">
        <v>308</v>
      </c>
      <c r="C65" s="21" t="s">
        <v>52</v>
      </c>
      <c r="D65" s="21" t="s">
        <v>56</v>
      </c>
      <c r="E65" s="24" t="s">
        <v>60</v>
      </c>
      <c r="F65" s="24" t="s">
        <v>80</v>
      </c>
      <c r="G65" s="53" t="s">
        <v>310</v>
      </c>
      <c r="H65" s="21">
        <v>2</v>
      </c>
      <c r="I65" s="21" t="s">
        <v>24</v>
      </c>
      <c r="J65" s="48">
        <v>15000000</v>
      </c>
    </row>
    <row r="66" spans="1:10" s="28" customFormat="1" ht="14.4" x14ac:dyDescent="0.3">
      <c r="A66" s="21" t="s">
        <v>13</v>
      </c>
      <c r="B66" s="21" t="s">
        <v>308</v>
      </c>
      <c r="C66" s="21" t="s">
        <v>52</v>
      </c>
      <c r="D66" s="21" t="s">
        <v>56</v>
      </c>
      <c r="E66" s="24" t="s">
        <v>60</v>
      </c>
      <c r="F66" s="24" t="s">
        <v>80</v>
      </c>
      <c r="G66" s="53" t="s">
        <v>311</v>
      </c>
      <c r="H66" s="21">
        <v>1</v>
      </c>
      <c r="I66" s="21" t="s">
        <v>24</v>
      </c>
      <c r="J66" s="48">
        <v>4900000</v>
      </c>
    </row>
    <row r="67" spans="1:10" s="28" customFormat="1" ht="14.4" x14ac:dyDescent="0.3">
      <c r="A67" s="21" t="s">
        <v>13</v>
      </c>
      <c r="B67" s="21" t="s">
        <v>308</v>
      </c>
      <c r="C67" s="21" t="s">
        <v>52</v>
      </c>
      <c r="D67" s="21" t="s">
        <v>56</v>
      </c>
      <c r="E67" s="24" t="s">
        <v>60</v>
      </c>
      <c r="F67" s="24" t="s">
        <v>80</v>
      </c>
      <c r="G67" s="53" t="s">
        <v>312</v>
      </c>
      <c r="H67" s="21">
        <v>1</v>
      </c>
      <c r="I67" s="21" t="s">
        <v>24</v>
      </c>
      <c r="J67" s="48">
        <v>36500000</v>
      </c>
    </row>
    <row r="68" spans="1:10" s="28" customFormat="1" ht="14.4" x14ac:dyDescent="0.3">
      <c r="A68" s="21" t="s">
        <v>13</v>
      </c>
      <c r="B68" s="21" t="s">
        <v>308</v>
      </c>
      <c r="C68" s="21" t="s">
        <v>52</v>
      </c>
      <c r="D68" s="21" t="s">
        <v>56</v>
      </c>
      <c r="E68" s="24" t="s">
        <v>60</v>
      </c>
      <c r="F68" s="24" t="s">
        <v>80</v>
      </c>
      <c r="G68" s="53" t="s">
        <v>419</v>
      </c>
      <c r="H68" s="21">
        <v>4</v>
      </c>
      <c r="I68" s="21" t="s">
        <v>24</v>
      </c>
      <c r="J68" s="48">
        <v>24000000</v>
      </c>
    </row>
    <row r="69" spans="1:10" s="28" customFormat="1" ht="14.4" x14ac:dyDescent="0.3">
      <c r="A69" s="21" t="s">
        <v>13</v>
      </c>
      <c r="B69" s="21" t="s">
        <v>308</v>
      </c>
      <c r="C69" s="21" t="s">
        <v>52</v>
      </c>
      <c r="D69" s="21" t="s">
        <v>56</v>
      </c>
      <c r="E69" s="24" t="s">
        <v>60</v>
      </c>
      <c r="F69" s="24" t="s">
        <v>80</v>
      </c>
      <c r="G69" s="53" t="s">
        <v>313</v>
      </c>
      <c r="H69" s="21">
        <v>1</v>
      </c>
      <c r="I69" s="21" t="s">
        <v>24</v>
      </c>
      <c r="J69" s="48">
        <v>17800000</v>
      </c>
    </row>
    <row r="70" spans="1:10" s="28" customFormat="1" ht="14.4" x14ac:dyDescent="0.3">
      <c r="A70" s="21" t="s">
        <v>13</v>
      </c>
      <c r="B70" s="21" t="s">
        <v>308</v>
      </c>
      <c r="C70" s="21" t="s">
        <v>52</v>
      </c>
      <c r="D70" s="21" t="s">
        <v>56</v>
      </c>
      <c r="E70" s="24" t="s">
        <v>60</v>
      </c>
      <c r="F70" s="24" t="s">
        <v>80</v>
      </c>
      <c r="G70" s="53" t="s">
        <v>314</v>
      </c>
      <c r="H70" s="21">
        <v>1</v>
      </c>
      <c r="I70" s="21" t="s">
        <v>24</v>
      </c>
      <c r="J70" s="48">
        <v>8700000</v>
      </c>
    </row>
    <row r="71" spans="1:10" s="28" customFormat="1" ht="14.4" x14ac:dyDescent="0.3">
      <c r="A71" s="21" t="s">
        <v>14</v>
      </c>
      <c r="B71" s="21" t="s">
        <v>308</v>
      </c>
      <c r="C71" s="21" t="s">
        <v>52</v>
      </c>
      <c r="D71" s="21" t="s">
        <v>56</v>
      </c>
      <c r="E71" s="24" t="s">
        <v>60</v>
      </c>
      <c r="F71" s="24" t="s">
        <v>80</v>
      </c>
      <c r="G71" s="53" t="s">
        <v>315</v>
      </c>
      <c r="H71" s="21">
        <v>1</v>
      </c>
      <c r="I71" s="21" t="s">
        <v>24</v>
      </c>
      <c r="J71" s="48">
        <v>6000000</v>
      </c>
    </row>
    <row r="72" spans="1:10" s="28" customFormat="1" ht="14.4" x14ac:dyDescent="0.3">
      <c r="A72" s="21" t="s">
        <v>14</v>
      </c>
      <c r="B72" s="21" t="s">
        <v>19</v>
      </c>
      <c r="C72" s="21" t="s">
        <v>55</v>
      </c>
      <c r="D72" s="21" t="s">
        <v>58</v>
      </c>
      <c r="E72" s="24" t="s">
        <v>19</v>
      </c>
      <c r="F72" s="24" t="s">
        <v>103</v>
      </c>
      <c r="G72" s="20" t="s">
        <v>479</v>
      </c>
      <c r="H72" s="21">
        <v>1</v>
      </c>
      <c r="I72" s="21" t="s">
        <v>21</v>
      </c>
      <c r="J72" s="56">
        <v>20000000</v>
      </c>
    </row>
    <row r="73" spans="1:10" s="28" customFormat="1" ht="14.4" x14ac:dyDescent="0.3">
      <c r="A73" s="21" t="s">
        <v>14</v>
      </c>
      <c r="B73" s="21" t="s">
        <v>19</v>
      </c>
      <c r="C73" s="21" t="s">
        <v>55</v>
      </c>
      <c r="D73" s="21" t="s">
        <v>58</v>
      </c>
      <c r="E73" s="24" t="s">
        <v>19</v>
      </c>
      <c r="F73" s="24" t="s">
        <v>103</v>
      </c>
      <c r="G73" s="20" t="s">
        <v>472</v>
      </c>
      <c r="H73" s="21">
        <v>1</v>
      </c>
      <c r="I73" s="21" t="s">
        <v>21</v>
      </c>
      <c r="J73" s="56">
        <v>15000000</v>
      </c>
    </row>
    <row r="74" spans="1:10" s="28" customFormat="1" ht="14.4" x14ac:dyDescent="0.3">
      <c r="A74" s="21" t="s">
        <v>14</v>
      </c>
      <c r="B74" s="21" t="s">
        <v>19</v>
      </c>
      <c r="C74" s="21" t="s">
        <v>55</v>
      </c>
      <c r="D74" s="21" t="s">
        <v>58</v>
      </c>
      <c r="E74" s="24" t="s">
        <v>19</v>
      </c>
      <c r="F74" s="24" t="s">
        <v>103</v>
      </c>
      <c r="G74" s="20" t="s">
        <v>473</v>
      </c>
      <c r="H74" s="21">
        <v>1</v>
      </c>
      <c r="I74" s="21" t="s">
        <v>24</v>
      </c>
      <c r="J74" s="56">
        <v>120000000</v>
      </c>
    </row>
    <row r="75" spans="1:10" s="28" customFormat="1" ht="14.4" x14ac:dyDescent="0.3">
      <c r="A75" s="21" t="s">
        <v>14</v>
      </c>
      <c r="B75" s="21" t="s">
        <v>19</v>
      </c>
      <c r="C75" s="21" t="s">
        <v>55</v>
      </c>
      <c r="D75" s="21" t="s">
        <v>58</v>
      </c>
      <c r="E75" s="24" t="s">
        <v>19</v>
      </c>
      <c r="F75" s="24" t="s">
        <v>58</v>
      </c>
      <c r="G75" s="20" t="s">
        <v>478</v>
      </c>
      <c r="H75" s="21">
        <v>1</v>
      </c>
      <c r="I75" s="21" t="s">
        <v>62</v>
      </c>
      <c r="J75" s="56">
        <v>20000000</v>
      </c>
    </row>
    <row r="76" spans="1:10" s="28" customFormat="1" ht="28.8" x14ac:dyDescent="0.3">
      <c r="A76" s="21" t="s">
        <v>14</v>
      </c>
      <c r="B76" s="21" t="s">
        <v>19</v>
      </c>
      <c r="C76" s="21" t="s">
        <v>55</v>
      </c>
      <c r="D76" s="21" t="s">
        <v>56</v>
      </c>
      <c r="E76" s="24" t="s">
        <v>19</v>
      </c>
      <c r="F76" s="24" t="s">
        <v>80</v>
      </c>
      <c r="G76" s="20" t="s">
        <v>474</v>
      </c>
      <c r="H76" s="21">
        <v>1</v>
      </c>
      <c r="I76" s="21" t="s">
        <v>62</v>
      </c>
      <c r="J76" s="56">
        <v>150000000</v>
      </c>
    </row>
    <row r="77" spans="1:10" s="28" customFormat="1" ht="14.4" x14ac:dyDescent="0.3">
      <c r="A77" s="21" t="s">
        <v>14</v>
      </c>
      <c r="B77" s="21" t="s">
        <v>19</v>
      </c>
      <c r="C77" s="21" t="s">
        <v>55</v>
      </c>
      <c r="D77" s="21" t="s">
        <v>56</v>
      </c>
      <c r="E77" s="24" t="s">
        <v>19</v>
      </c>
      <c r="F77" s="24" t="s">
        <v>80</v>
      </c>
      <c r="G77" s="20" t="s">
        <v>475</v>
      </c>
      <c r="H77" s="21">
        <v>1</v>
      </c>
      <c r="I77" s="21" t="s">
        <v>62</v>
      </c>
      <c r="J77" s="56">
        <v>150000000</v>
      </c>
    </row>
    <row r="78" spans="1:10" s="28" customFormat="1" ht="28.8" x14ac:dyDescent="0.3">
      <c r="A78" s="21" t="s">
        <v>14</v>
      </c>
      <c r="B78" s="21" t="s">
        <v>19</v>
      </c>
      <c r="C78" s="21" t="s">
        <v>55</v>
      </c>
      <c r="D78" s="21" t="s">
        <v>56</v>
      </c>
      <c r="E78" s="24" t="s">
        <v>19</v>
      </c>
      <c r="F78" s="24" t="s">
        <v>80</v>
      </c>
      <c r="G78" s="20" t="s">
        <v>476</v>
      </c>
      <c r="H78" s="21">
        <v>1</v>
      </c>
      <c r="I78" s="21" t="s">
        <v>62</v>
      </c>
      <c r="J78" s="56">
        <v>250000000</v>
      </c>
    </row>
    <row r="79" spans="1:10" s="28" customFormat="1" ht="14.4" x14ac:dyDescent="0.3">
      <c r="A79" s="21" t="s">
        <v>14</v>
      </c>
      <c r="B79" s="21" t="s">
        <v>19</v>
      </c>
      <c r="C79" s="21" t="s">
        <v>55</v>
      </c>
      <c r="D79" s="21" t="s">
        <v>56</v>
      </c>
      <c r="E79" s="24" t="s">
        <v>19</v>
      </c>
      <c r="F79" s="24" t="s">
        <v>80</v>
      </c>
      <c r="G79" s="20" t="s">
        <v>477</v>
      </c>
      <c r="H79" s="21">
        <v>4</v>
      </c>
      <c r="I79" s="21" t="s">
        <v>21</v>
      </c>
      <c r="J79" s="56">
        <v>100000000</v>
      </c>
    </row>
    <row r="80" spans="1:10" s="28" customFormat="1" ht="14.4" x14ac:dyDescent="0.3">
      <c r="A80" s="21" t="s">
        <v>14</v>
      </c>
      <c r="B80" s="21" t="s">
        <v>170</v>
      </c>
      <c r="C80" s="21" t="s">
        <v>71</v>
      </c>
      <c r="D80" s="21" t="s">
        <v>58</v>
      </c>
      <c r="E80" s="24" t="s">
        <v>18</v>
      </c>
      <c r="F80" s="24" t="s">
        <v>103</v>
      </c>
      <c r="G80" s="50" t="s">
        <v>171</v>
      </c>
      <c r="H80" s="51">
        <v>1</v>
      </c>
      <c r="I80" s="21" t="s">
        <v>392</v>
      </c>
      <c r="J80" s="48">
        <v>105000000</v>
      </c>
    </row>
    <row r="81" spans="1:10" s="28" customFormat="1" ht="81" customHeight="1" x14ac:dyDescent="0.3">
      <c r="A81" s="21" t="s">
        <v>14</v>
      </c>
      <c r="B81" s="21" t="s">
        <v>170</v>
      </c>
      <c r="C81" s="21" t="s">
        <v>71</v>
      </c>
      <c r="D81" s="21" t="s">
        <v>58</v>
      </c>
      <c r="E81" s="24" t="s">
        <v>63</v>
      </c>
      <c r="F81" s="24" t="s">
        <v>103</v>
      </c>
      <c r="G81" s="57" t="s">
        <v>172</v>
      </c>
      <c r="H81" s="51">
        <v>1</v>
      </c>
      <c r="I81" s="21" t="s">
        <v>25</v>
      </c>
      <c r="J81" s="48">
        <v>110000000</v>
      </c>
    </row>
    <row r="82" spans="1:10" s="28" customFormat="1" ht="14.4" x14ac:dyDescent="0.3">
      <c r="A82" s="21" t="s">
        <v>14</v>
      </c>
      <c r="B82" s="21" t="s">
        <v>170</v>
      </c>
      <c r="C82" s="21" t="s">
        <v>71</v>
      </c>
      <c r="D82" s="21" t="s">
        <v>58</v>
      </c>
      <c r="E82" s="24" t="s">
        <v>17</v>
      </c>
      <c r="F82" s="24" t="s">
        <v>103</v>
      </c>
      <c r="G82" s="57" t="s">
        <v>173</v>
      </c>
      <c r="H82" s="51">
        <v>1</v>
      </c>
      <c r="I82" s="21" t="s">
        <v>25</v>
      </c>
      <c r="J82" s="48">
        <v>600000</v>
      </c>
    </row>
    <row r="83" spans="1:10" s="28" customFormat="1" ht="14.4" x14ac:dyDescent="0.3">
      <c r="A83" s="21" t="s">
        <v>14</v>
      </c>
      <c r="B83" s="21" t="s">
        <v>170</v>
      </c>
      <c r="C83" s="21" t="s">
        <v>71</v>
      </c>
      <c r="D83" s="21" t="s">
        <v>58</v>
      </c>
      <c r="E83" s="24" t="s">
        <v>17</v>
      </c>
      <c r="F83" s="24" t="s">
        <v>103</v>
      </c>
      <c r="G83" s="57" t="s">
        <v>174</v>
      </c>
      <c r="H83" s="51">
        <v>1</v>
      </c>
      <c r="I83" s="21" t="s">
        <v>25</v>
      </c>
      <c r="J83" s="48">
        <v>5000000</v>
      </c>
    </row>
    <row r="84" spans="1:10" s="28" customFormat="1" ht="14.4" x14ac:dyDescent="0.3">
      <c r="A84" s="21" t="s">
        <v>14</v>
      </c>
      <c r="B84" s="21" t="s">
        <v>170</v>
      </c>
      <c r="C84" s="21" t="s">
        <v>71</v>
      </c>
      <c r="D84" s="21" t="s">
        <v>58</v>
      </c>
      <c r="E84" s="24" t="s">
        <v>17</v>
      </c>
      <c r="F84" s="24" t="s">
        <v>103</v>
      </c>
      <c r="G84" s="53" t="s">
        <v>176</v>
      </c>
      <c r="H84" s="21">
        <v>1</v>
      </c>
      <c r="I84" s="21" t="s">
        <v>25</v>
      </c>
      <c r="J84" s="48">
        <v>1000000</v>
      </c>
    </row>
    <row r="85" spans="1:10" s="28" customFormat="1" ht="57.6" x14ac:dyDescent="0.3">
      <c r="A85" s="21" t="s">
        <v>14</v>
      </c>
      <c r="B85" s="24" t="s">
        <v>267</v>
      </c>
      <c r="C85" s="21" t="s">
        <v>54</v>
      </c>
      <c r="D85" s="21" t="s">
        <v>58</v>
      </c>
      <c r="E85" s="24" t="s">
        <v>69</v>
      </c>
      <c r="F85" s="24" t="s">
        <v>58</v>
      </c>
      <c r="G85" s="20" t="s">
        <v>316</v>
      </c>
      <c r="H85" s="21">
        <v>3</v>
      </c>
      <c r="I85" s="21" t="s">
        <v>25</v>
      </c>
      <c r="J85" s="48">
        <v>200000</v>
      </c>
    </row>
    <row r="86" spans="1:10" s="28" customFormat="1" ht="14.4" x14ac:dyDescent="0.3">
      <c r="A86" s="21" t="s">
        <v>14</v>
      </c>
      <c r="B86" s="24" t="s">
        <v>267</v>
      </c>
      <c r="C86" s="21" t="s">
        <v>54</v>
      </c>
      <c r="D86" s="21" t="s">
        <v>58</v>
      </c>
      <c r="E86" s="24" t="s">
        <v>69</v>
      </c>
      <c r="F86" s="24" t="s">
        <v>58</v>
      </c>
      <c r="G86" s="20" t="s">
        <v>317</v>
      </c>
      <c r="H86" s="21">
        <v>1</v>
      </c>
      <c r="I86" s="21" t="s">
        <v>25</v>
      </c>
      <c r="J86" s="48">
        <v>25000000</v>
      </c>
    </row>
    <row r="87" spans="1:10" s="28" customFormat="1" ht="14.4" x14ac:dyDescent="0.3">
      <c r="A87" s="21" t="s">
        <v>14</v>
      </c>
      <c r="B87" s="24" t="s">
        <v>267</v>
      </c>
      <c r="C87" s="21" t="s">
        <v>54</v>
      </c>
      <c r="D87" s="21" t="s">
        <v>58</v>
      </c>
      <c r="E87" s="24" t="s">
        <v>69</v>
      </c>
      <c r="F87" s="24" t="s">
        <v>103</v>
      </c>
      <c r="G87" s="20" t="s">
        <v>318</v>
      </c>
      <c r="H87" s="21">
        <v>1</v>
      </c>
      <c r="I87" s="21" t="s">
        <v>62</v>
      </c>
      <c r="J87" s="48">
        <v>800000000</v>
      </c>
    </row>
    <row r="88" spans="1:10" s="28" customFormat="1" ht="28.8" x14ac:dyDescent="0.3">
      <c r="A88" s="21" t="s">
        <v>14</v>
      </c>
      <c r="B88" s="21" t="s">
        <v>268</v>
      </c>
      <c r="C88" s="21" t="s">
        <v>54</v>
      </c>
      <c r="D88" s="21" t="s">
        <v>58</v>
      </c>
      <c r="E88" s="24" t="s">
        <v>63</v>
      </c>
      <c r="F88" s="24" t="s">
        <v>76</v>
      </c>
      <c r="G88" s="20" t="s">
        <v>319</v>
      </c>
      <c r="H88" s="24">
        <v>1</v>
      </c>
      <c r="I88" s="24" t="s">
        <v>25</v>
      </c>
      <c r="J88" s="48">
        <v>20000000</v>
      </c>
    </row>
    <row r="89" spans="1:10" s="28" customFormat="1" ht="14.4" x14ac:dyDescent="0.3">
      <c r="A89" s="21" t="s">
        <v>14</v>
      </c>
      <c r="B89" s="21" t="s">
        <v>268</v>
      </c>
      <c r="C89" s="21" t="s">
        <v>54</v>
      </c>
      <c r="D89" s="21" t="s">
        <v>58</v>
      </c>
      <c r="E89" s="24" t="s">
        <v>18</v>
      </c>
      <c r="F89" s="24" t="s">
        <v>103</v>
      </c>
      <c r="G89" s="20" t="s">
        <v>320</v>
      </c>
      <c r="H89" s="24">
        <v>1</v>
      </c>
      <c r="I89" s="24" t="s">
        <v>25</v>
      </c>
      <c r="J89" s="48">
        <v>16094268</v>
      </c>
    </row>
    <row r="90" spans="1:10" s="28" customFormat="1" ht="14.4" x14ac:dyDescent="0.3">
      <c r="A90" s="21" t="s">
        <v>14</v>
      </c>
      <c r="B90" s="21" t="s">
        <v>268</v>
      </c>
      <c r="C90" s="21" t="s">
        <v>54</v>
      </c>
      <c r="D90" s="21" t="s">
        <v>58</v>
      </c>
      <c r="E90" s="24" t="s">
        <v>18</v>
      </c>
      <c r="F90" s="24" t="s">
        <v>103</v>
      </c>
      <c r="G90" s="20" t="s">
        <v>321</v>
      </c>
      <c r="H90" s="24">
        <v>1</v>
      </c>
      <c r="I90" s="24" t="s">
        <v>25</v>
      </c>
      <c r="J90" s="48">
        <v>100000000</v>
      </c>
    </row>
    <row r="91" spans="1:10" s="28" customFormat="1" ht="72" x14ac:dyDescent="0.3">
      <c r="A91" s="21" t="s">
        <v>14</v>
      </c>
      <c r="B91" s="21" t="s">
        <v>268</v>
      </c>
      <c r="C91" s="21" t="s">
        <v>54</v>
      </c>
      <c r="D91" s="21" t="s">
        <v>58</v>
      </c>
      <c r="E91" s="24" t="s">
        <v>63</v>
      </c>
      <c r="F91" s="24" t="s">
        <v>58</v>
      </c>
      <c r="G91" s="20" t="s">
        <v>322</v>
      </c>
      <c r="H91" s="24">
        <v>1</v>
      </c>
      <c r="I91" s="24" t="s">
        <v>25</v>
      </c>
      <c r="J91" s="48">
        <v>25000000</v>
      </c>
    </row>
    <row r="92" spans="1:10" s="28" customFormat="1" ht="28.8" x14ac:dyDescent="0.3">
      <c r="A92" s="21" t="s">
        <v>14</v>
      </c>
      <c r="B92" s="21" t="s">
        <v>268</v>
      </c>
      <c r="C92" s="21" t="s">
        <v>54</v>
      </c>
      <c r="D92" s="21" t="s">
        <v>58</v>
      </c>
      <c r="E92" s="24" t="s">
        <v>18</v>
      </c>
      <c r="F92" s="24" t="s">
        <v>103</v>
      </c>
      <c r="G92" s="20" t="s">
        <v>323</v>
      </c>
      <c r="H92" s="24">
        <v>1</v>
      </c>
      <c r="I92" s="24" t="s">
        <v>25</v>
      </c>
      <c r="J92" s="48">
        <v>15000000</v>
      </c>
    </row>
    <row r="93" spans="1:10" s="28" customFormat="1" ht="43.2" x14ac:dyDescent="0.3">
      <c r="A93" s="21" t="s">
        <v>14</v>
      </c>
      <c r="B93" s="21" t="s">
        <v>268</v>
      </c>
      <c r="C93" s="21" t="s">
        <v>54</v>
      </c>
      <c r="D93" s="21" t="s">
        <v>58</v>
      </c>
      <c r="E93" s="24" t="s">
        <v>18</v>
      </c>
      <c r="F93" s="24" t="s">
        <v>103</v>
      </c>
      <c r="G93" s="20" t="s">
        <v>324</v>
      </c>
      <c r="H93" s="21">
        <v>1</v>
      </c>
      <c r="I93" s="21" t="s">
        <v>25</v>
      </c>
      <c r="J93" s="48">
        <v>10000000</v>
      </c>
    </row>
    <row r="94" spans="1:10" s="28" customFormat="1" ht="57.6" x14ac:dyDescent="0.3">
      <c r="A94" s="21" t="s">
        <v>14</v>
      </c>
      <c r="B94" s="21" t="s">
        <v>268</v>
      </c>
      <c r="C94" s="21" t="s">
        <v>54</v>
      </c>
      <c r="D94" s="21" t="s">
        <v>58</v>
      </c>
      <c r="E94" s="24" t="s">
        <v>63</v>
      </c>
      <c r="F94" s="24" t="s">
        <v>76</v>
      </c>
      <c r="G94" s="20" t="s">
        <v>325</v>
      </c>
      <c r="H94" s="21">
        <v>1</v>
      </c>
      <c r="I94" s="21" t="s">
        <v>25</v>
      </c>
      <c r="J94" s="48">
        <v>9200000</v>
      </c>
    </row>
    <row r="95" spans="1:10" s="28" customFormat="1" ht="14.4" x14ac:dyDescent="0.3">
      <c r="A95" s="21" t="s">
        <v>422</v>
      </c>
      <c r="B95" s="21" t="s">
        <v>393</v>
      </c>
      <c r="C95" s="21" t="s">
        <v>55</v>
      </c>
      <c r="D95" s="21" t="s">
        <v>58</v>
      </c>
      <c r="E95" s="24" t="s">
        <v>63</v>
      </c>
      <c r="F95" s="24" t="s">
        <v>76</v>
      </c>
      <c r="G95" s="20" t="s">
        <v>326</v>
      </c>
      <c r="H95" s="21">
        <v>1</v>
      </c>
      <c r="I95" s="21" t="s">
        <v>24</v>
      </c>
      <c r="J95" s="48">
        <v>12000000</v>
      </c>
    </row>
    <row r="96" spans="1:10" s="28" customFormat="1" ht="14.4" x14ac:dyDescent="0.3">
      <c r="A96" s="21" t="s">
        <v>422</v>
      </c>
      <c r="B96" s="21" t="s">
        <v>393</v>
      </c>
      <c r="C96" s="21" t="s">
        <v>55</v>
      </c>
      <c r="D96" s="21" t="s">
        <v>58</v>
      </c>
      <c r="E96" s="24" t="s">
        <v>17</v>
      </c>
      <c r="F96" s="24" t="s">
        <v>103</v>
      </c>
      <c r="G96" s="20" t="s">
        <v>327</v>
      </c>
      <c r="H96" s="21">
        <v>6</v>
      </c>
      <c r="I96" s="21" t="s">
        <v>25</v>
      </c>
      <c r="J96" s="48">
        <v>12000000</v>
      </c>
    </row>
    <row r="97" spans="1:10" s="28" customFormat="1" ht="14.4" x14ac:dyDescent="0.3">
      <c r="A97" s="21" t="s">
        <v>422</v>
      </c>
      <c r="B97" s="21" t="s">
        <v>393</v>
      </c>
      <c r="C97" s="21" t="s">
        <v>55</v>
      </c>
      <c r="D97" s="21" t="s">
        <v>58</v>
      </c>
      <c r="E97" s="24" t="s">
        <v>18</v>
      </c>
      <c r="F97" s="24" t="s">
        <v>79</v>
      </c>
      <c r="G97" s="20" t="s">
        <v>328</v>
      </c>
      <c r="H97" s="21">
        <v>50</v>
      </c>
      <c r="I97" s="21" t="s">
        <v>61</v>
      </c>
      <c r="J97" s="48">
        <v>2500000</v>
      </c>
    </row>
    <row r="98" spans="1:10" s="28" customFormat="1" ht="14.4" x14ac:dyDescent="0.3">
      <c r="A98" s="21" t="s">
        <v>422</v>
      </c>
      <c r="B98" s="21" t="s">
        <v>177</v>
      </c>
      <c r="C98" s="21" t="s">
        <v>71</v>
      </c>
      <c r="D98" s="21" t="s">
        <v>58</v>
      </c>
      <c r="E98" s="24" t="s">
        <v>69</v>
      </c>
      <c r="F98" s="24" t="s">
        <v>58</v>
      </c>
      <c r="G98" s="20" t="s">
        <v>178</v>
      </c>
      <c r="H98" s="21" t="s">
        <v>62</v>
      </c>
      <c r="I98" s="21" t="s">
        <v>25</v>
      </c>
      <c r="J98" s="48">
        <v>80000000</v>
      </c>
    </row>
    <row r="99" spans="1:10" s="28" customFormat="1" ht="14.4" x14ac:dyDescent="0.3">
      <c r="A99" s="21" t="s">
        <v>14</v>
      </c>
      <c r="B99" s="21" t="s">
        <v>269</v>
      </c>
      <c r="C99" s="21" t="s">
        <v>53</v>
      </c>
      <c r="D99" s="21" t="s">
        <v>58</v>
      </c>
      <c r="E99" s="24" t="s">
        <v>18</v>
      </c>
      <c r="F99" s="24" t="s">
        <v>103</v>
      </c>
      <c r="G99" s="20" t="s">
        <v>329</v>
      </c>
      <c r="H99" s="21">
        <v>1</v>
      </c>
      <c r="I99" s="21" t="s">
        <v>24</v>
      </c>
      <c r="J99" s="48">
        <v>81730000</v>
      </c>
    </row>
    <row r="100" spans="1:10" s="28" customFormat="1" ht="14.4" x14ac:dyDescent="0.3">
      <c r="A100" s="21" t="s">
        <v>14</v>
      </c>
      <c r="B100" s="21" t="s">
        <v>269</v>
      </c>
      <c r="C100" s="21" t="s">
        <v>53</v>
      </c>
      <c r="D100" s="21" t="s">
        <v>58</v>
      </c>
      <c r="E100" s="24" t="s">
        <v>18</v>
      </c>
      <c r="F100" s="24" t="s">
        <v>103</v>
      </c>
      <c r="G100" s="20" t="s">
        <v>330</v>
      </c>
      <c r="H100" s="21">
        <v>1</v>
      </c>
      <c r="I100" s="21" t="s">
        <v>24</v>
      </c>
      <c r="J100" s="48">
        <v>87365000</v>
      </c>
    </row>
    <row r="101" spans="1:10" s="28" customFormat="1" ht="14.4" x14ac:dyDescent="0.3">
      <c r="A101" s="21" t="s">
        <v>14</v>
      </c>
      <c r="B101" s="21" t="s">
        <v>269</v>
      </c>
      <c r="C101" s="21" t="s">
        <v>53</v>
      </c>
      <c r="D101" s="21" t="s">
        <v>58</v>
      </c>
      <c r="E101" s="24" t="s">
        <v>18</v>
      </c>
      <c r="F101" s="24" t="s">
        <v>58</v>
      </c>
      <c r="G101" s="20" t="s">
        <v>331</v>
      </c>
      <c r="H101" s="21">
        <v>1</v>
      </c>
      <c r="I101" s="21" t="s">
        <v>62</v>
      </c>
      <c r="J101" s="48">
        <v>3000000</v>
      </c>
    </row>
    <row r="102" spans="1:10" s="28" customFormat="1" ht="14.4" x14ac:dyDescent="0.3">
      <c r="A102" s="58" t="s">
        <v>14</v>
      </c>
      <c r="B102" s="58" t="s">
        <v>269</v>
      </c>
      <c r="C102" s="58" t="s">
        <v>53</v>
      </c>
      <c r="D102" s="58" t="s">
        <v>58</v>
      </c>
      <c r="E102" s="59" t="s">
        <v>18</v>
      </c>
      <c r="F102" s="59" t="s">
        <v>103</v>
      </c>
      <c r="G102" s="60" t="s">
        <v>332</v>
      </c>
      <c r="H102" s="58">
        <v>1</v>
      </c>
      <c r="I102" s="58" t="s">
        <v>24</v>
      </c>
      <c r="J102" s="61">
        <v>81730000</v>
      </c>
    </row>
    <row r="103" spans="1:10" s="28" customFormat="1" ht="14.4" x14ac:dyDescent="0.3">
      <c r="A103" s="58" t="s">
        <v>14</v>
      </c>
      <c r="B103" s="58" t="s">
        <v>269</v>
      </c>
      <c r="C103" s="58" t="s">
        <v>53</v>
      </c>
      <c r="D103" s="58" t="s">
        <v>58</v>
      </c>
      <c r="E103" s="59" t="s">
        <v>18</v>
      </c>
      <c r="F103" s="59" t="s">
        <v>103</v>
      </c>
      <c r="G103" s="60" t="s">
        <v>333</v>
      </c>
      <c r="H103" s="58">
        <v>1</v>
      </c>
      <c r="I103" s="58" t="s">
        <v>24</v>
      </c>
      <c r="J103" s="61">
        <v>81730000</v>
      </c>
    </row>
    <row r="104" spans="1:10" s="28" customFormat="1" ht="28.8" x14ac:dyDescent="0.3">
      <c r="A104" s="21" t="s">
        <v>14</v>
      </c>
      <c r="B104" s="21" t="s">
        <v>269</v>
      </c>
      <c r="C104" s="21" t="s">
        <v>53</v>
      </c>
      <c r="D104" s="21" t="s">
        <v>58</v>
      </c>
      <c r="E104" s="24" t="s">
        <v>18</v>
      </c>
      <c r="F104" s="24" t="s">
        <v>103</v>
      </c>
      <c r="G104" s="20" t="s">
        <v>334</v>
      </c>
      <c r="H104" s="21">
        <v>7</v>
      </c>
      <c r="I104" s="21" t="s">
        <v>61</v>
      </c>
      <c r="J104" s="48">
        <v>16883567</v>
      </c>
    </row>
    <row r="105" spans="1:10" s="28" customFormat="1" ht="14.4" x14ac:dyDescent="0.3">
      <c r="A105" s="21" t="s">
        <v>14</v>
      </c>
      <c r="B105" s="21" t="s">
        <v>269</v>
      </c>
      <c r="C105" s="21" t="s">
        <v>53</v>
      </c>
      <c r="D105" s="21" t="s">
        <v>58</v>
      </c>
      <c r="E105" s="24" t="s">
        <v>18</v>
      </c>
      <c r="F105" s="24" t="s">
        <v>104</v>
      </c>
      <c r="G105" s="20" t="s">
        <v>335</v>
      </c>
      <c r="H105" s="21">
        <v>1</v>
      </c>
      <c r="I105" s="21" t="s">
        <v>62</v>
      </c>
      <c r="J105" s="48">
        <v>86400</v>
      </c>
    </row>
    <row r="106" spans="1:10" s="28" customFormat="1" ht="14.4" x14ac:dyDescent="0.3">
      <c r="A106" s="21" t="s">
        <v>14</v>
      </c>
      <c r="B106" s="21" t="s">
        <v>269</v>
      </c>
      <c r="C106" s="21" t="s">
        <v>53</v>
      </c>
      <c r="D106" s="21" t="s">
        <v>58</v>
      </c>
      <c r="E106" s="24" t="s">
        <v>18</v>
      </c>
      <c r="F106" s="24" t="s">
        <v>104</v>
      </c>
      <c r="G106" s="20" t="s">
        <v>336</v>
      </c>
      <c r="H106" s="21">
        <v>1</v>
      </c>
      <c r="I106" s="21" t="s">
        <v>62</v>
      </c>
      <c r="J106" s="48">
        <v>168750</v>
      </c>
    </row>
    <row r="107" spans="1:10" s="28" customFormat="1" ht="28.8" x14ac:dyDescent="0.3">
      <c r="A107" s="21" t="s">
        <v>14</v>
      </c>
      <c r="B107" s="21" t="s">
        <v>269</v>
      </c>
      <c r="C107" s="21" t="s">
        <v>53</v>
      </c>
      <c r="D107" s="21" t="s">
        <v>58</v>
      </c>
      <c r="E107" s="24" t="s">
        <v>18</v>
      </c>
      <c r="F107" s="24" t="s">
        <v>103</v>
      </c>
      <c r="G107" s="20" t="s">
        <v>337</v>
      </c>
      <c r="H107" s="21">
        <v>7</v>
      </c>
      <c r="I107" s="21" t="s">
        <v>21</v>
      </c>
      <c r="J107" s="48">
        <v>22253000</v>
      </c>
    </row>
    <row r="108" spans="1:10" s="28" customFormat="1" ht="28.8" x14ac:dyDescent="0.3">
      <c r="A108" s="21" t="s">
        <v>14</v>
      </c>
      <c r="B108" s="21" t="s">
        <v>269</v>
      </c>
      <c r="C108" s="21" t="s">
        <v>53</v>
      </c>
      <c r="D108" s="21" t="s">
        <v>58</v>
      </c>
      <c r="E108" s="24" t="s">
        <v>18</v>
      </c>
      <c r="F108" s="24" t="s">
        <v>103</v>
      </c>
      <c r="G108" s="20" t="s">
        <v>338</v>
      </c>
      <c r="H108" s="21">
        <v>7</v>
      </c>
      <c r="I108" s="21" t="s">
        <v>61</v>
      </c>
      <c r="J108" s="48">
        <v>14399000</v>
      </c>
    </row>
    <row r="109" spans="1:10" s="28" customFormat="1" ht="14.4" x14ac:dyDescent="0.3">
      <c r="A109" s="58" t="s">
        <v>14</v>
      </c>
      <c r="B109" s="58" t="s">
        <v>269</v>
      </c>
      <c r="C109" s="58" t="s">
        <v>53</v>
      </c>
      <c r="D109" s="58" t="s">
        <v>58</v>
      </c>
      <c r="E109" s="59" t="s">
        <v>18</v>
      </c>
      <c r="F109" s="59" t="s">
        <v>58</v>
      </c>
      <c r="G109" s="60" t="s">
        <v>339</v>
      </c>
      <c r="H109" s="58">
        <v>4</v>
      </c>
      <c r="I109" s="58" t="s">
        <v>25</v>
      </c>
      <c r="J109" s="61">
        <v>41952000</v>
      </c>
    </row>
    <row r="110" spans="1:10" s="28" customFormat="1" ht="14.4" x14ac:dyDescent="0.3">
      <c r="A110" s="58" t="s">
        <v>14</v>
      </c>
      <c r="B110" s="58" t="s">
        <v>269</v>
      </c>
      <c r="C110" s="58" t="s">
        <v>53</v>
      </c>
      <c r="D110" s="58" t="s">
        <v>58</v>
      </c>
      <c r="E110" s="59" t="s">
        <v>63</v>
      </c>
      <c r="F110" s="59" t="s">
        <v>76</v>
      </c>
      <c r="G110" s="60" t="s">
        <v>340</v>
      </c>
      <c r="H110" s="58">
        <v>1</v>
      </c>
      <c r="I110" s="58" t="s">
        <v>25</v>
      </c>
      <c r="J110" s="61">
        <v>6360400</v>
      </c>
    </row>
    <row r="111" spans="1:10" s="28" customFormat="1" ht="187.2" x14ac:dyDescent="0.3">
      <c r="A111" s="21" t="s">
        <v>14</v>
      </c>
      <c r="B111" s="21" t="s">
        <v>269</v>
      </c>
      <c r="C111" s="21" t="s">
        <v>53</v>
      </c>
      <c r="D111" s="21" t="s">
        <v>58</v>
      </c>
      <c r="E111" s="24" t="s">
        <v>63</v>
      </c>
      <c r="F111" s="24" t="s">
        <v>76</v>
      </c>
      <c r="G111" s="20" t="s">
        <v>341</v>
      </c>
      <c r="H111" s="21">
        <v>1</v>
      </c>
      <c r="I111" s="21" t="s">
        <v>25</v>
      </c>
      <c r="J111" s="48">
        <v>232200000</v>
      </c>
    </row>
    <row r="112" spans="1:10" s="28" customFormat="1" ht="72" x14ac:dyDescent="0.3">
      <c r="A112" s="21" t="s">
        <v>422</v>
      </c>
      <c r="B112" s="21" t="s">
        <v>269</v>
      </c>
      <c r="C112" s="21" t="s">
        <v>53</v>
      </c>
      <c r="D112" s="21" t="s">
        <v>58</v>
      </c>
      <c r="E112" s="24" t="s">
        <v>63</v>
      </c>
      <c r="F112" s="24" t="s">
        <v>76</v>
      </c>
      <c r="G112" s="62" t="s">
        <v>342</v>
      </c>
      <c r="H112" s="21">
        <v>1</v>
      </c>
      <c r="I112" s="24" t="s">
        <v>25</v>
      </c>
      <c r="J112" s="52">
        <v>50000000</v>
      </c>
    </row>
    <row r="113" spans="1:10" s="28" customFormat="1" ht="360" x14ac:dyDescent="0.3">
      <c r="A113" s="21" t="s">
        <v>422</v>
      </c>
      <c r="B113" s="21" t="s">
        <v>269</v>
      </c>
      <c r="C113" s="21" t="s">
        <v>53</v>
      </c>
      <c r="D113" s="21" t="s">
        <v>58</v>
      </c>
      <c r="E113" s="24" t="s">
        <v>18</v>
      </c>
      <c r="F113" s="24" t="s">
        <v>103</v>
      </c>
      <c r="G113" s="62" t="s">
        <v>343</v>
      </c>
      <c r="H113" s="21">
        <v>6</v>
      </c>
      <c r="I113" s="24" t="s">
        <v>25</v>
      </c>
      <c r="J113" s="52">
        <v>792000000</v>
      </c>
    </row>
    <row r="114" spans="1:10" s="28" customFormat="1" ht="72" x14ac:dyDescent="0.3">
      <c r="A114" s="21" t="s">
        <v>422</v>
      </c>
      <c r="B114" s="21" t="s">
        <v>269</v>
      </c>
      <c r="C114" s="21" t="s">
        <v>53</v>
      </c>
      <c r="D114" s="21" t="s">
        <v>58</v>
      </c>
      <c r="E114" s="24" t="s">
        <v>63</v>
      </c>
      <c r="F114" s="24" t="s">
        <v>58</v>
      </c>
      <c r="G114" s="62" t="s">
        <v>344</v>
      </c>
      <c r="H114" s="21">
        <v>1</v>
      </c>
      <c r="I114" s="24" t="s">
        <v>25</v>
      </c>
      <c r="J114" s="52">
        <v>35000000</v>
      </c>
    </row>
    <row r="115" spans="1:10" s="28" customFormat="1" ht="28.8" x14ac:dyDescent="0.3">
      <c r="A115" s="21" t="s">
        <v>422</v>
      </c>
      <c r="B115" s="21" t="s">
        <v>269</v>
      </c>
      <c r="C115" s="21" t="s">
        <v>53</v>
      </c>
      <c r="D115" s="21" t="s">
        <v>58</v>
      </c>
      <c r="E115" s="24" t="s">
        <v>17</v>
      </c>
      <c r="F115" s="24" t="s">
        <v>75</v>
      </c>
      <c r="G115" s="62" t="s">
        <v>345</v>
      </c>
      <c r="H115" s="21">
        <v>4</v>
      </c>
      <c r="I115" s="24" t="s">
        <v>25</v>
      </c>
      <c r="J115" s="52">
        <v>41952000</v>
      </c>
    </row>
    <row r="116" spans="1:10" s="28" customFormat="1" ht="28.8" x14ac:dyDescent="0.3">
      <c r="A116" s="21" t="s">
        <v>422</v>
      </c>
      <c r="B116" s="21" t="s">
        <v>269</v>
      </c>
      <c r="C116" s="21" t="s">
        <v>53</v>
      </c>
      <c r="D116" s="21" t="s">
        <v>58</v>
      </c>
      <c r="E116" s="24" t="s">
        <v>18</v>
      </c>
      <c r="F116" s="24" t="s">
        <v>103</v>
      </c>
      <c r="G116" s="62" t="s">
        <v>346</v>
      </c>
      <c r="H116" s="21">
        <v>3</v>
      </c>
      <c r="I116" s="24" t="s">
        <v>25</v>
      </c>
      <c r="J116" s="52">
        <v>90000000</v>
      </c>
    </row>
    <row r="117" spans="1:10" s="28" customFormat="1" ht="14.4" x14ac:dyDescent="0.3">
      <c r="A117" s="21" t="s">
        <v>14</v>
      </c>
      <c r="B117" s="21" t="s">
        <v>269</v>
      </c>
      <c r="C117" s="21" t="s">
        <v>53</v>
      </c>
      <c r="D117" s="21" t="s">
        <v>58</v>
      </c>
      <c r="E117" s="24" t="s">
        <v>63</v>
      </c>
      <c r="F117" s="24" t="s">
        <v>76</v>
      </c>
      <c r="G117" s="62" t="s">
        <v>347</v>
      </c>
      <c r="H117" s="21">
        <v>1</v>
      </c>
      <c r="I117" s="21" t="s">
        <v>25</v>
      </c>
      <c r="J117" s="52">
        <v>80000000</v>
      </c>
    </row>
    <row r="118" spans="1:10" s="28" customFormat="1" ht="14.4" x14ac:dyDescent="0.3">
      <c r="A118" s="21" t="s">
        <v>422</v>
      </c>
      <c r="B118" s="21" t="s">
        <v>269</v>
      </c>
      <c r="C118" s="21" t="s">
        <v>53</v>
      </c>
      <c r="D118" s="21" t="s">
        <v>58</v>
      </c>
      <c r="E118" s="24" t="s">
        <v>63</v>
      </c>
      <c r="F118" s="24" t="s">
        <v>76</v>
      </c>
      <c r="G118" s="62" t="s">
        <v>348</v>
      </c>
      <c r="H118" s="21">
        <v>1</v>
      </c>
      <c r="I118" s="21" t="s">
        <v>25</v>
      </c>
      <c r="J118" s="52">
        <v>3000000</v>
      </c>
    </row>
    <row r="119" spans="1:10" s="28" customFormat="1" ht="14.4" x14ac:dyDescent="0.3">
      <c r="A119" s="21" t="s">
        <v>14</v>
      </c>
      <c r="B119" s="21" t="s">
        <v>269</v>
      </c>
      <c r="C119" s="21" t="s">
        <v>53</v>
      </c>
      <c r="D119" s="21" t="s">
        <v>58</v>
      </c>
      <c r="E119" s="24" t="s">
        <v>63</v>
      </c>
      <c r="F119" s="24" t="s">
        <v>58</v>
      </c>
      <c r="G119" s="62" t="s">
        <v>349</v>
      </c>
      <c r="H119" s="21">
        <v>10</v>
      </c>
      <c r="I119" s="24" t="s">
        <v>25</v>
      </c>
      <c r="J119" s="52">
        <v>30000000</v>
      </c>
    </row>
    <row r="120" spans="1:10" s="28" customFormat="1" ht="14.4" x14ac:dyDescent="0.3">
      <c r="A120" s="21" t="s">
        <v>422</v>
      </c>
      <c r="B120" s="21" t="s">
        <v>269</v>
      </c>
      <c r="C120" s="21" t="s">
        <v>53</v>
      </c>
      <c r="D120" s="21" t="s">
        <v>58</v>
      </c>
      <c r="E120" s="24" t="s">
        <v>18</v>
      </c>
      <c r="F120" s="24" t="s">
        <v>58</v>
      </c>
      <c r="G120" s="62" t="s">
        <v>350</v>
      </c>
      <c r="H120" s="21">
        <v>6</v>
      </c>
      <c r="I120" s="21" t="s">
        <v>25</v>
      </c>
      <c r="J120" s="48">
        <v>40000000</v>
      </c>
    </row>
    <row r="121" spans="1:10" s="28" customFormat="1" ht="28.8" x14ac:dyDescent="0.3">
      <c r="A121" s="21" t="s">
        <v>422</v>
      </c>
      <c r="B121" s="21" t="s">
        <v>269</v>
      </c>
      <c r="C121" s="21" t="s">
        <v>53</v>
      </c>
      <c r="D121" s="21" t="s">
        <v>58</v>
      </c>
      <c r="E121" s="24" t="s">
        <v>17</v>
      </c>
      <c r="F121" s="24" t="s">
        <v>75</v>
      </c>
      <c r="G121" s="62" t="s">
        <v>351</v>
      </c>
      <c r="H121" s="21">
        <v>4</v>
      </c>
      <c r="I121" s="24" t="s">
        <v>25</v>
      </c>
      <c r="J121" s="52">
        <v>41952000</v>
      </c>
    </row>
    <row r="122" spans="1:10" s="28" customFormat="1" ht="14.4" x14ac:dyDescent="0.3">
      <c r="A122" s="21" t="s">
        <v>14</v>
      </c>
      <c r="B122" s="21" t="s">
        <v>269</v>
      </c>
      <c r="C122" s="21" t="s">
        <v>53</v>
      </c>
      <c r="D122" s="21" t="s">
        <v>58</v>
      </c>
      <c r="E122" s="24" t="s">
        <v>18</v>
      </c>
      <c r="F122" s="24" t="s">
        <v>103</v>
      </c>
      <c r="G122" s="62" t="s">
        <v>352</v>
      </c>
      <c r="H122" s="21">
        <v>1</v>
      </c>
      <c r="I122" s="24" t="s">
        <v>25</v>
      </c>
      <c r="J122" s="52">
        <v>70000000</v>
      </c>
    </row>
    <row r="123" spans="1:10" s="28" customFormat="1" ht="14.4" x14ac:dyDescent="0.3">
      <c r="A123" s="21" t="s">
        <v>14</v>
      </c>
      <c r="B123" s="21" t="s">
        <v>269</v>
      </c>
      <c r="C123" s="21" t="s">
        <v>53</v>
      </c>
      <c r="D123" s="21" t="s">
        <v>58</v>
      </c>
      <c r="E123" s="24" t="s">
        <v>18</v>
      </c>
      <c r="F123" s="24" t="s">
        <v>103</v>
      </c>
      <c r="G123" s="62" t="s">
        <v>353</v>
      </c>
      <c r="H123" s="21">
        <v>1</v>
      </c>
      <c r="I123" s="24" t="s">
        <v>25</v>
      </c>
      <c r="J123" s="52">
        <v>70000000</v>
      </c>
    </row>
    <row r="124" spans="1:10" s="28" customFormat="1" ht="14.4" x14ac:dyDescent="0.3">
      <c r="A124" s="21" t="s">
        <v>13</v>
      </c>
      <c r="B124" s="21" t="s">
        <v>270</v>
      </c>
      <c r="C124" s="21" t="s">
        <v>64</v>
      </c>
      <c r="D124" s="21" t="s">
        <v>56</v>
      </c>
      <c r="E124" s="24" t="s">
        <v>59</v>
      </c>
      <c r="F124" s="24" t="s">
        <v>80</v>
      </c>
      <c r="G124" s="49" t="s">
        <v>354</v>
      </c>
      <c r="H124" s="21">
        <v>1</v>
      </c>
      <c r="I124" s="24" t="s">
        <v>25</v>
      </c>
      <c r="J124" s="48">
        <v>2000000</v>
      </c>
    </row>
    <row r="125" spans="1:10" s="28" customFormat="1" ht="14.4" x14ac:dyDescent="0.3">
      <c r="A125" s="21" t="s">
        <v>422</v>
      </c>
      <c r="B125" s="21" t="s">
        <v>270</v>
      </c>
      <c r="C125" s="21" t="s">
        <v>64</v>
      </c>
      <c r="D125" s="21" t="s">
        <v>58</v>
      </c>
      <c r="E125" s="24" t="s">
        <v>17</v>
      </c>
      <c r="F125" s="24" t="s">
        <v>104</v>
      </c>
      <c r="G125" s="49" t="s">
        <v>355</v>
      </c>
      <c r="H125" s="21">
        <v>1</v>
      </c>
      <c r="I125" s="24" t="s">
        <v>25</v>
      </c>
      <c r="J125" s="48">
        <v>15000000</v>
      </c>
    </row>
    <row r="126" spans="1:10" s="28" customFormat="1" ht="14.4" x14ac:dyDescent="0.3">
      <c r="A126" s="21" t="s">
        <v>422</v>
      </c>
      <c r="B126" s="21" t="s">
        <v>270</v>
      </c>
      <c r="C126" s="21" t="s">
        <v>64</v>
      </c>
      <c r="D126" s="21" t="s">
        <v>56</v>
      </c>
      <c r="E126" s="24" t="s">
        <v>63</v>
      </c>
      <c r="F126" s="24" t="s">
        <v>80</v>
      </c>
      <c r="G126" s="20" t="s">
        <v>356</v>
      </c>
      <c r="H126" s="21">
        <v>3</v>
      </c>
      <c r="I126" s="24" t="s">
        <v>25</v>
      </c>
      <c r="J126" s="52">
        <v>10000000</v>
      </c>
    </row>
    <row r="127" spans="1:10" s="28" customFormat="1" ht="14.4" x14ac:dyDescent="0.3">
      <c r="A127" s="21" t="s">
        <v>14</v>
      </c>
      <c r="B127" s="21" t="s">
        <v>270</v>
      </c>
      <c r="C127" s="21" t="s">
        <v>64</v>
      </c>
      <c r="D127" s="21" t="s">
        <v>58</v>
      </c>
      <c r="E127" s="24" t="s">
        <v>18</v>
      </c>
      <c r="F127" s="24" t="s">
        <v>104</v>
      </c>
      <c r="G127" s="20" t="s">
        <v>357</v>
      </c>
      <c r="H127" s="21">
        <v>3</v>
      </c>
      <c r="I127" s="24" t="s">
        <v>25</v>
      </c>
      <c r="J127" s="48">
        <v>10000000</v>
      </c>
    </row>
    <row r="128" spans="1:10" s="28" customFormat="1" ht="14.4" x14ac:dyDescent="0.3">
      <c r="A128" s="21" t="s">
        <v>422</v>
      </c>
      <c r="B128" s="21" t="s">
        <v>15</v>
      </c>
      <c r="C128" s="21" t="s">
        <v>71</v>
      </c>
      <c r="D128" s="21" t="s">
        <v>58</v>
      </c>
      <c r="E128" s="24" t="s">
        <v>15</v>
      </c>
      <c r="F128" s="24" t="s">
        <v>58</v>
      </c>
      <c r="G128" s="20" t="s">
        <v>358</v>
      </c>
      <c r="H128" s="21">
        <v>1</v>
      </c>
      <c r="I128" s="21" t="s">
        <v>25</v>
      </c>
      <c r="J128" s="48">
        <v>650000000</v>
      </c>
    </row>
    <row r="129" spans="1:10" s="28" customFormat="1" ht="14.4" x14ac:dyDescent="0.3">
      <c r="A129" s="21" t="s">
        <v>422</v>
      </c>
      <c r="B129" s="21" t="s">
        <v>15</v>
      </c>
      <c r="C129" s="21" t="s">
        <v>71</v>
      </c>
      <c r="D129" s="21" t="s">
        <v>58</v>
      </c>
      <c r="E129" s="24" t="s">
        <v>15</v>
      </c>
      <c r="F129" s="24" t="s">
        <v>58</v>
      </c>
      <c r="G129" s="20" t="s">
        <v>359</v>
      </c>
      <c r="H129" s="21">
        <v>1</v>
      </c>
      <c r="I129" s="21" t="s">
        <v>25</v>
      </c>
      <c r="J129" s="48">
        <v>38000000</v>
      </c>
    </row>
    <row r="130" spans="1:10" s="28" customFormat="1" ht="14.4" x14ac:dyDescent="0.3">
      <c r="A130" s="21" t="s">
        <v>14</v>
      </c>
      <c r="B130" s="21" t="s">
        <v>15</v>
      </c>
      <c r="C130" s="21" t="s">
        <v>71</v>
      </c>
      <c r="D130" s="21" t="s">
        <v>58</v>
      </c>
      <c r="E130" s="24" t="s">
        <v>15</v>
      </c>
      <c r="F130" s="24" t="s">
        <v>58</v>
      </c>
      <c r="G130" s="20" t="s">
        <v>360</v>
      </c>
      <c r="H130" s="21">
        <v>1</v>
      </c>
      <c r="I130" s="21" t="s">
        <v>25</v>
      </c>
      <c r="J130" s="48">
        <v>165000000</v>
      </c>
    </row>
    <row r="131" spans="1:10" s="28" customFormat="1" ht="14.4" x14ac:dyDescent="0.3">
      <c r="A131" s="21" t="s">
        <v>422</v>
      </c>
      <c r="B131" s="21" t="s">
        <v>15</v>
      </c>
      <c r="C131" s="21" t="s">
        <v>71</v>
      </c>
      <c r="D131" s="21" t="s">
        <v>58</v>
      </c>
      <c r="E131" s="24" t="s">
        <v>15</v>
      </c>
      <c r="F131" s="24" t="s">
        <v>58</v>
      </c>
      <c r="G131" s="20" t="s">
        <v>361</v>
      </c>
      <c r="H131" s="21">
        <v>1</v>
      </c>
      <c r="I131" s="21" t="s">
        <v>25</v>
      </c>
      <c r="J131" s="48">
        <v>140000000</v>
      </c>
    </row>
    <row r="132" spans="1:10" s="28" customFormat="1" ht="14.4" x14ac:dyDescent="0.3">
      <c r="A132" s="21" t="s">
        <v>422</v>
      </c>
      <c r="B132" s="21" t="s">
        <v>15</v>
      </c>
      <c r="C132" s="21" t="s">
        <v>71</v>
      </c>
      <c r="D132" s="21" t="s">
        <v>58</v>
      </c>
      <c r="E132" s="24" t="s">
        <v>15</v>
      </c>
      <c r="F132" s="24" t="s">
        <v>58</v>
      </c>
      <c r="G132" s="20" t="s">
        <v>362</v>
      </c>
      <c r="H132" s="21">
        <v>1</v>
      </c>
      <c r="I132" s="21" t="s">
        <v>25</v>
      </c>
      <c r="J132" s="48">
        <v>65000000</v>
      </c>
    </row>
    <row r="133" spans="1:10" s="28" customFormat="1" ht="14.4" x14ac:dyDescent="0.3">
      <c r="A133" s="21" t="s">
        <v>14</v>
      </c>
      <c r="B133" s="21" t="s">
        <v>15</v>
      </c>
      <c r="C133" s="21" t="s">
        <v>71</v>
      </c>
      <c r="D133" s="21" t="s">
        <v>58</v>
      </c>
      <c r="E133" s="24" t="s">
        <v>15</v>
      </c>
      <c r="F133" s="24" t="s">
        <v>58</v>
      </c>
      <c r="G133" s="20" t="s">
        <v>396</v>
      </c>
      <c r="H133" s="21">
        <v>1</v>
      </c>
      <c r="I133" s="21" t="s">
        <v>20</v>
      </c>
      <c r="J133" s="48">
        <v>16000000</v>
      </c>
    </row>
    <row r="134" spans="1:10" s="28" customFormat="1" ht="14.4" x14ac:dyDescent="0.3">
      <c r="A134" s="21" t="s">
        <v>13</v>
      </c>
      <c r="B134" s="21" t="s">
        <v>15</v>
      </c>
      <c r="C134" s="21" t="s">
        <v>71</v>
      </c>
      <c r="D134" s="21" t="s">
        <v>58</v>
      </c>
      <c r="E134" s="24" t="s">
        <v>15</v>
      </c>
      <c r="F134" s="24" t="s">
        <v>58</v>
      </c>
      <c r="G134" s="20" t="s">
        <v>397</v>
      </c>
      <c r="H134" s="21">
        <v>1</v>
      </c>
      <c r="I134" s="21" t="s">
        <v>20</v>
      </c>
      <c r="J134" s="48">
        <v>6000000</v>
      </c>
    </row>
    <row r="135" spans="1:10" s="28" customFormat="1" ht="14.4" x14ac:dyDescent="0.3">
      <c r="A135" s="21" t="s">
        <v>422</v>
      </c>
      <c r="B135" s="21" t="s">
        <v>15</v>
      </c>
      <c r="C135" s="21" t="s">
        <v>71</v>
      </c>
      <c r="D135" s="21" t="s">
        <v>58</v>
      </c>
      <c r="E135" s="24" t="s">
        <v>15</v>
      </c>
      <c r="F135" s="24" t="s">
        <v>58</v>
      </c>
      <c r="G135" s="20" t="s">
        <v>363</v>
      </c>
      <c r="H135" s="21">
        <v>1</v>
      </c>
      <c r="I135" s="21" t="s">
        <v>25</v>
      </c>
      <c r="J135" s="48">
        <v>18000000</v>
      </c>
    </row>
    <row r="136" spans="1:10" s="28" customFormat="1" ht="14.4" x14ac:dyDescent="0.3">
      <c r="A136" s="21" t="s">
        <v>14</v>
      </c>
      <c r="B136" s="21" t="s">
        <v>15</v>
      </c>
      <c r="C136" s="21" t="s">
        <v>71</v>
      </c>
      <c r="D136" s="21" t="s">
        <v>58</v>
      </c>
      <c r="E136" s="24" t="s">
        <v>15</v>
      </c>
      <c r="F136" s="24" t="s">
        <v>58</v>
      </c>
      <c r="G136" s="20" t="s">
        <v>364</v>
      </c>
      <c r="H136" s="21">
        <v>1</v>
      </c>
      <c r="I136" s="21" t="s">
        <v>25</v>
      </c>
      <c r="J136" s="48">
        <v>10000000</v>
      </c>
    </row>
    <row r="137" spans="1:10" s="28" customFormat="1" ht="14.4" x14ac:dyDescent="0.3">
      <c r="A137" s="21" t="s">
        <v>14</v>
      </c>
      <c r="B137" s="21" t="s">
        <v>15</v>
      </c>
      <c r="C137" s="21" t="s">
        <v>71</v>
      </c>
      <c r="D137" s="21" t="s">
        <v>58</v>
      </c>
      <c r="E137" s="24" t="s">
        <v>15</v>
      </c>
      <c r="F137" s="24" t="s">
        <v>58</v>
      </c>
      <c r="G137" s="20" t="s">
        <v>365</v>
      </c>
      <c r="H137" s="21">
        <v>1</v>
      </c>
      <c r="I137" s="21" t="s">
        <v>175</v>
      </c>
      <c r="J137" s="48">
        <v>4500000</v>
      </c>
    </row>
    <row r="138" spans="1:10" s="28" customFormat="1" ht="14.4" x14ac:dyDescent="0.3">
      <c r="A138" s="21" t="s">
        <v>14</v>
      </c>
      <c r="B138" s="21" t="s">
        <v>15</v>
      </c>
      <c r="C138" s="21" t="s">
        <v>71</v>
      </c>
      <c r="D138" s="21" t="s">
        <v>58</v>
      </c>
      <c r="E138" s="24" t="s">
        <v>15</v>
      </c>
      <c r="F138" s="24" t="s">
        <v>58</v>
      </c>
      <c r="G138" s="20" t="s">
        <v>366</v>
      </c>
      <c r="H138" s="21">
        <v>1</v>
      </c>
      <c r="I138" s="21" t="s">
        <v>25</v>
      </c>
      <c r="J138" s="48">
        <v>20000000</v>
      </c>
    </row>
    <row r="139" spans="1:10" s="28" customFormat="1" ht="14.4" x14ac:dyDescent="0.3">
      <c r="A139" s="21" t="s">
        <v>14</v>
      </c>
      <c r="B139" s="21" t="s">
        <v>15</v>
      </c>
      <c r="C139" s="21" t="s">
        <v>71</v>
      </c>
      <c r="D139" s="21" t="s">
        <v>58</v>
      </c>
      <c r="E139" s="24" t="s">
        <v>15</v>
      </c>
      <c r="F139" s="24" t="s">
        <v>58</v>
      </c>
      <c r="G139" s="20" t="s">
        <v>367</v>
      </c>
      <c r="H139" s="21">
        <v>1</v>
      </c>
      <c r="I139" s="21" t="s">
        <v>25</v>
      </c>
      <c r="J139" s="48">
        <v>12000000</v>
      </c>
    </row>
    <row r="140" spans="1:10" s="28" customFormat="1" ht="14.4" x14ac:dyDescent="0.3">
      <c r="A140" s="21" t="s">
        <v>14</v>
      </c>
      <c r="B140" s="21" t="s">
        <v>15</v>
      </c>
      <c r="C140" s="21" t="s">
        <v>71</v>
      </c>
      <c r="D140" s="21" t="s">
        <v>58</v>
      </c>
      <c r="E140" s="24" t="s">
        <v>15</v>
      </c>
      <c r="F140" s="24" t="s">
        <v>58</v>
      </c>
      <c r="G140" s="20" t="s">
        <v>368</v>
      </c>
      <c r="H140" s="21">
        <v>1</v>
      </c>
      <c r="I140" s="21" t="s">
        <v>25</v>
      </c>
      <c r="J140" s="48">
        <v>600000</v>
      </c>
    </row>
    <row r="141" spans="1:10" s="28" customFormat="1" ht="14.4" x14ac:dyDescent="0.3">
      <c r="A141" s="21" t="s">
        <v>14</v>
      </c>
      <c r="B141" s="21" t="s">
        <v>15</v>
      </c>
      <c r="C141" s="21" t="s">
        <v>71</v>
      </c>
      <c r="D141" s="21" t="s">
        <v>58</v>
      </c>
      <c r="E141" s="24" t="s">
        <v>15</v>
      </c>
      <c r="F141" s="24" t="s">
        <v>58</v>
      </c>
      <c r="G141" s="20" t="s">
        <v>369</v>
      </c>
      <c r="H141" s="21">
        <v>1</v>
      </c>
      <c r="I141" s="21" t="s">
        <v>25</v>
      </c>
      <c r="J141" s="48">
        <v>4000000</v>
      </c>
    </row>
    <row r="142" spans="1:10" s="28" customFormat="1" ht="43.2" x14ac:dyDescent="0.3">
      <c r="A142" s="21" t="s">
        <v>422</v>
      </c>
      <c r="B142" s="21" t="s">
        <v>60</v>
      </c>
      <c r="C142" s="21" t="s">
        <v>71</v>
      </c>
      <c r="D142" s="21" t="s">
        <v>58</v>
      </c>
      <c r="E142" s="24" t="s">
        <v>60</v>
      </c>
      <c r="F142" s="24" t="s">
        <v>77</v>
      </c>
      <c r="G142" s="20" t="s">
        <v>413</v>
      </c>
      <c r="H142" s="21" t="s">
        <v>62</v>
      </c>
      <c r="I142" s="21" t="s">
        <v>25</v>
      </c>
      <c r="J142" s="48">
        <v>400000000</v>
      </c>
    </row>
    <row r="143" spans="1:10" s="28" customFormat="1" ht="28.8" x14ac:dyDescent="0.3">
      <c r="A143" s="21" t="s">
        <v>422</v>
      </c>
      <c r="B143" s="21" t="s">
        <v>60</v>
      </c>
      <c r="C143" s="21" t="s">
        <v>71</v>
      </c>
      <c r="D143" s="21" t="s">
        <v>58</v>
      </c>
      <c r="E143" s="24" t="s">
        <v>60</v>
      </c>
      <c r="F143" s="24" t="s">
        <v>58</v>
      </c>
      <c r="G143" s="20" t="s">
        <v>179</v>
      </c>
      <c r="H143" s="21" t="s">
        <v>62</v>
      </c>
      <c r="I143" s="21" t="s">
        <v>25</v>
      </c>
      <c r="J143" s="48">
        <v>1000000000</v>
      </c>
    </row>
    <row r="144" spans="1:10" s="28" customFormat="1" ht="28.8" x14ac:dyDescent="0.3">
      <c r="A144" s="58" t="s">
        <v>422</v>
      </c>
      <c r="B144" s="58" t="s">
        <v>60</v>
      </c>
      <c r="C144" s="58" t="s">
        <v>71</v>
      </c>
      <c r="D144" s="58" t="s">
        <v>58</v>
      </c>
      <c r="E144" s="59" t="s">
        <v>60</v>
      </c>
      <c r="F144" s="59" t="s">
        <v>78</v>
      </c>
      <c r="G144" s="60" t="s">
        <v>398</v>
      </c>
      <c r="H144" s="58" t="s">
        <v>62</v>
      </c>
      <c r="I144" s="58" t="s">
        <v>25</v>
      </c>
      <c r="J144" s="61">
        <v>1000000000</v>
      </c>
    </row>
    <row r="145" spans="1:10" s="28" customFormat="1" ht="28.8" x14ac:dyDescent="0.3">
      <c r="A145" s="21" t="s">
        <v>422</v>
      </c>
      <c r="B145" s="21" t="s">
        <v>60</v>
      </c>
      <c r="C145" s="21" t="s">
        <v>71</v>
      </c>
      <c r="D145" s="21" t="s">
        <v>58</v>
      </c>
      <c r="E145" s="24" t="s">
        <v>60</v>
      </c>
      <c r="F145" s="24" t="s">
        <v>77</v>
      </c>
      <c r="G145" s="20" t="s">
        <v>180</v>
      </c>
      <c r="H145" s="21" t="s">
        <v>181</v>
      </c>
      <c r="I145" s="21" t="s">
        <v>25</v>
      </c>
      <c r="J145" s="48">
        <v>150000000</v>
      </c>
    </row>
    <row r="146" spans="1:10" s="28" customFormat="1" ht="28.8" x14ac:dyDescent="0.3">
      <c r="A146" s="21" t="s">
        <v>14</v>
      </c>
      <c r="B146" s="21" t="s">
        <v>60</v>
      </c>
      <c r="C146" s="21" t="s">
        <v>71</v>
      </c>
      <c r="D146" s="21" t="s">
        <v>58</v>
      </c>
      <c r="E146" s="24" t="s">
        <v>60</v>
      </c>
      <c r="F146" s="24" t="s">
        <v>77</v>
      </c>
      <c r="G146" s="20" t="s">
        <v>182</v>
      </c>
      <c r="H146" s="21" t="s">
        <v>183</v>
      </c>
      <c r="I146" s="21" t="s">
        <v>25</v>
      </c>
      <c r="J146" s="48">
        <v>150000000</v>
      </c>
    </row>
    <row r="147" spans="1:10" s="28" customFormat="1" ht="28.8" x14ac:dyDescent="0.3">
      <c r="A147" s="21" t="s">
        <v>422</v>
      </c>
      <c r="B147" s="21" t="s">
        <v>60</v>
      </c>
      <c r="C147" s="21" t="s">
        <v>71</v>
      </c>
      <c r="D147" s="21" t="s">
        <v>58</v>
      </c>
      <c r="E147" s="24" t="s">
        <v>60</v>
      </c>
      <c r="F147" s="24" t="s">
        <v>77</v>
      </c>
      <c r="G147" s="20" t="s">
        <v>414</v>
      </c>
      <c r="H147" s="21" t="s">
        <v>62</v>
      </c>
      <c r="I147" s="21" t="s">
        <v>25</v>
      </c>
      <c r="J147" s="48">
        <v>300000000</v>
      </c>
    </row>
    <row r="148" spans="1:10" s="28" customFormat="1" ht="28.8" x14ac:dyDescent="0.3">
      <c r="A148" s="21" t="s">
        <v>422</v>
      </c>
      <c r="B148" s="21" t="s">
        <v>60</v>
      </c>
      <c r="C148" s="21" t="s">
        <v>71</v>
      </c>
      <c r="D148" s="21" t="s">
        <v>58</v>
      </c>
      <c r="E148" s="24" t="s">
        <v>60</v>
      </c>
      <c r="F148" s="24" t="s">
        <v>77</v>
      </c>
      <c r="G148" s="20" t="s">
        <v>184</v>
      </c>
      <c r="H148" s="21" t="s">
        <v>181</v>
      </c>
      <c r="I148" s="21" t="s">
        <v>25</v>
      </c>
      <c r="J148" s="48">
        <v>150000000</v>
      </c>
    </row>
    <row r="149" spans="1:10" s="28" customFormat="1" ht="28.8" x14ac:dyDescent="0.3">
      <c r="A149" s="21" t="s">
        <v>422</v>
      </c>
      <c r="B149" s="21" t="s">
        <v>60</v>
      </c>
      <c r="C149" s="21" t="s">
        <v>71</v>
      </c>
      <c r="D149" s="21" t="s">
        <v>58</v>
      </c>
      <c r="E149" s="24" t="s">
        <v>60</v>
      </c>
      <c r="F149" s="24" t="s">
        <v>77</v>
      </c>
      <c r="G149" s="20" t="s">
        <v>399</v>
      </c>
      <c r="H149" s="21" t="s">
        <v>185</v>
      </c>
      <c r="I149" s="21" t="s">
        <v>25</v>
      </c>
      <c r="J149" s="48">
        <v>300000000</v>
      </c>
    </row>
    <row r="150" spans="1:10" s="28" customFormat="1" ht="28.8" x14ac:dyDescent="0.3">
      <c r="A150" s="21" t="s">
        <v>422</v>
      </c>
      <c r="B150" s="21" t="s">
        <v>60</v>
      </c>
      <c r="C150" s="21" t="s">
        <v>71</v>
      </c>
      <c r="D150" s="21" t="s">
        <v>58</v>
      </c>
      <c r="E150" s="24" t="s">
        <v>60</v>
      </c>
      <c r="F150" s="24" t="s">
        <v>77</v>
      </c>
      <c r="G150" s="20" t="s">
        <v>186</v>
      </c>
      <c r="H150" s="21" t="s">
        <v>181</v>
      </c>
      <c r="I150" s="21" t="s">
        <v>25</v>
      </c>
      <c r="J150" s="48">
        <v>30000000</v>
      </c>
    </row>
    <row r="151" spans="1:10" s="28" customFormat="1" ht="43.2" x14ac:dyDescent="0.3">
      <c r="A151" s="21" t="s">
        <v>422</v>
      </c>
      <c r="B151" s="21" t="s">
        <v>60</v>
      </c>
      <c r="C151" s="21" t="s">
        <v>71</v>
      </c>
      <c r="D151" s="21" t="s">
        <v>58</v>
      </c>
      <c r="E151" s="24" t="s">
        <v>63</v>
      </c>
      <c r="F151" s="24" t="s">
        <v>76</v>
      </c>
      <c r="G151" s="20" t="s">
        <v>187</v>
      </c>
      <c r="H151" s="21" t="s">
        <v>62</v>
      </c>
      <c r="I151" s="21" t="s">
        <v>25</v>
      </c>
      <c r="J151" s="48">
        <v>200000000</v>
      </c>
    </row>
    <row r="152" spans="1:10" s="28" customFormat="1" ht="14.4" x14ac:dyDescent="0.3">
      <c r="A152" s="21" t="s">
        <v>422</v>
      </c>
      <c r="B152" s="21" t="s">
        <v>60</v>
      </c>
      <c r="C152" s="21" t="s">
        <v>71</v>
      </c>
      <c r="D152" s="21" t="s">
        <v>58</v>
      </c>
      <c r="E152" s="24" t="s">
        <v>63</v>
      </c>
      <c r="F152" s="24" t="s">
        <v>76</v>
      </c>
      <c r="G152" s="20" t="s">
        <v>188</v>
      </c>
      <c r="H152" s="21" t="s">
        <v>62</v>
      </c>
      <c r="I152" s="21" t="s">
        <v>25</v>
      </c>
      <c r="J152" s="48">
        <v>100000000</v>
      </c>
    </row>
    <row r="153" spans="1:10" s="28" customFormat="1" ht="43.2" x14ac:dyDescent="0.3">
      <c r="A153" s="21" t="s">
        <v>422</v>
      </c>
      <c r="B153" s="21" t="s">
        <v>60</v>
      </c>
      <c r="C153" s="21" t="s">
        <v>71</v>
      </c>
      <c r="D153" s="21" t="s">
        <v>58</v>
      </c>
      <c r="E153" s="24" t="s">
        <v>60</v>
      </c>
      <c r="F153" s="24" t="s">
        <v>77</v>
      </c>
      <c r="G153" s="20" t="s">
        <v>189</v>
      </c>
      <c r="H153" s="21" t="s">
        <v>181</v>
      </c>
      <c r="I153" s="21" t="s">
        <v>25</v>
      </c>
      <c r="J153" s="48">
        <v>100000000</v>
      </c>
    </row>
    <row r="154" spans="1:10" s="28" customFormat="1" ht="43.2" x14ac:dyDescent="0.3">
      <c r="A154" s="21" t="s">
        <v>422</v>
      </c>
      <c r="B154" s="21" t="s">
        <v>60</v>
      </c>
      <c r="C154" s="21" t="s">
        <v>71</v>
      </c>
      <c r="D154" s="21" t="s">
        <v>58</v>
      </c>
      <c r="E154" s="24" t="s">
        <v>60</v>
      </c>
      <c r="F154" s="24" t="s">
        <v>77</v>
      </c>
      <c r="G154" s="20" t="s">
        <v>190</v>
      </c>
      <c r="H154" s="21" t="s">
        <v>181</v>
      </c>
      <c r="I154" s="21" t="s">
        <v>25</v>
      </c>
      <c r="J154" s="48">
        <v>200000000</v>
      </c>
    </row>
    <row r="155" spans="1:10" s="28" customFormat="1" ht="28.8" x14ac:dyDescent="0.3">
      <c r="A155" s="21" t="s">
        <v>14</v>
      </c>
      <c r="B155" s="21" t="s">
        <v>60</v>
      </c>
      <c r="C155" s="21" t="s">
        <v>71</v>
      </c>
      <c r="D155" s="21" t="s">
        <v>58</v>
      </c>
      <c r="E155" s="24" t="s">
        <v>60</v>
      </c>
      <c r="F155" s="24" t="s">
        <v>77</v>
      </c>
      <c r="G155" s="20" t="s">
        <v>416</v>
      </c>
      <c r="H155" s="21" t="s">
        <v>181</v>
      </c>
      <c r="I155" s="21" t="s">
        <v>25</v>
      </c>
      <c r="J155" s="48">
        <v>400000000</v>
      </c>
    </row>
    <row r="156" spans="1:10" s="28" customFormat="1" ht="43.2" x14ac:dyDescent="0.3">
      <c r="A156" s="21" t="s">
        <v>14</v>
      </c>
      <c r="B156" s="21" t="s">
        <v>60</v>
      </c>
      <c r="C156" s="21" t="s">
        <v>71</v>
      </c>
      <c r="D156" s="21" t="s">
        <v>58</v>
      </c>
      <c r="E156" s="24" t="s">
        <v>60</v>
      </c>
      <c r="F156" s="24" t="s">
        <v>77</v>
      </c>
      <c r="G156" s="20" t="s">
        <v>191</v>
      </c>
      <c r="H156" s="21" t="s">
        <v>183</v>
      </c>
      <c r="I156" s="21" t="s">
        <v>25</v>
      </c>
      <c r="J156" s="48">
        <v>40000000</v>
      </c>
    </row>
    <row r="157" spans="1:10" s="28" customFormat="1" ht="28.8" x14ac:dyDescent="0.3">
      <c r="A157" s="64" t="s">
        <v>422</v>
      </c>
      <c r="B157" s="64" t="s">
        <v>60</v>
      </c>
      <c r="C157" s="64" t="s">
        <v>71</v>
      </c>
      <c r="D157" s="64" t="s">
        <v>58</v>
      </c>
      <c r="E157" s="65" t="s">
        <v>60</v>
      </c>
      <c r="F157" s="65" t="s">
        <v>77</v>
      </c>
      <c r="G157" s="66" t="s">
        <v>192</v>
      </c>
      <c r="H157" s="64" t="s">
        <v>183</v>
      </c>
      <c r="I157" s="64" t="s">
        <v>25</v>
      </c>
      <c r="J157" s="67">
        <v>30000000</v>
      </c>
    </row>
    <row r="158" spans="1:10" s="28" customFormat="1" ht="14.4" x14ac:dyDescent="0.3">
      <c r="A158" s="21" t="s">
        <v>422</v>
      </c>
      <c r="B158" s="21" t="s">
        <v>60</v>
      </c>
      <c r="C158" s="21" t="s">
        <v>71</v>
      </c>
      <c r="D158" s="21" t="s">
        <v>58</v>
      </c>
      <c r="E158" s="24" t="s">
        <v>60</v>
      </c>
      <c r="F158" s="24" t="s">
        <v>58</v>
      </c>
      <c r="G158" s="20" t="s">
        <v>193</v>
      </c>
      <c r="H158" s="21">
        <v>4</v>
      </c>
      <c r="I158" s="21" t="s">
        <v>25</v>
      </c>
      <c r="J158" s="48">
        <v>15000000</v>
      </c>
    </row>
    <row r="159" spans="1:10" s="28" customFormat="1" ht="43.2" x14ac:dyDescent="0.3">
      <c r="A159" s="21" t="s">
        <v>422</v>
      </c>
      <c r="B159" s="21" t="s">
        <v>60</v>
      </c>
      <c r="C159" s="21" t="s">
        <v>71</v>
      </c>
      <c r="D159" s="21" t="s">
        <v>58</v>
      </c>
      <c r="E159" s="24" t="s">
        <v>60</v>
      </c>
      <c r="F159" s="24" t="s">
        <v>58</v>
      </c>
      <c r="G159" s="20" t="s">
        <v>415</v>
      </c>
      <c r="H159" s="21" t="s">
        <v>62</v>
      </c>
      <c r="I159" s="21" t="s">
        <v>25</v>
      </c>
      <c r="J159" s="48">
        <v>380000000</v>
      </c>
    </row>
    <row r="160" spans="1:10" s="28" customFormat="1" ht="14.4" x14ac:dyDescent="0.3">
      <c r="A160" s="21" t="s">
        <v>422</v>
      </c>
      <c r="B160" s="21" t="s">
        <v>60</v>
      </c>
      <c r="C160" s="21" t="s">
        <v>71</v>
      </c>
      <c r="D160" s="21" t="s">
        <v>58</v>
      </c>
      <c r="E160" s="24" t="s">
        <v>60</v>
      </c>
      <c r="F160" s="24" t="s">
        <v>58</v>
      </c>
      <c r="G160" s="20" t="s">
        <v>194</v>
      </c>
      <c r="H160" s="21" t="s">
        <v>62</v>
      </c>
      <c r="I160" s="21" t="s">
        <v>25</v>
      </c>
      <c r="J160" s="48">
        <v>250000000</v>
      </c>
    </row>
    <row r="161" spans="1:10" s="28" customFormat="1" ht="28.8" x14ac:dyDescent="0.3">
      <c r="A161" s="21" t="s">
        <v>14</v>
      </c>
      <c r="B161" s="21" t="s">
        <v>60</v>
      </c>
      <c r="C161" s="21" t="s">
        <v>71</v>
      </c>
      <c r="D161" s="21" t="s">
        <v>58</v>
      </c>
      <c r="E161" s="24" t="s">
        <v>60</v>
      </c>
      <c r="F161" s="24" t="s">
        <v>77</v>
      </c>
      <c r="G161" s="20" t="s">
        <v>195</v>
      </c>
      <c r="H161" s="21" t="s">
        <v>183</v>
      </c>
      <c r="I161" s="21" t="s">
        <v>25</v>
      </c>
      <c r="J161" s="48">
        <v>50000000</v>
      </c>
    </row>
    <row r="162" spans="1:10" s="28" customFormat="1" ht="28.8" x14ac:dyDescent="0.3">
      <c r="A162" s="21" t="s">
        <v>13</v>
      </c>
      <c r="B162" s="21" t="s">
        <v>60</v>
      </c>
      <c r="C162" s="21" t="s">
        <v>71</v>
      </c>
      <c r="D162" s="21" t="s">
        <v>58</v>
      </c>
      <c r="E162" s="24" t="s">
        <v>60</v>
      </c>
      <c r="F162" s="24" t="s">
        <v>77</v>
      </c>
      <c r="G162" s="20" t="s">
        <v>196</v>
      </c>
      <c r="H162" s="21" t="s">
        <v>197</v>
      </c>
      <c r="I162" s="21" t="s">
        <v>25</v>
      </c>
      <c r="J162" s="48">
        <v>30000000</v>
      </c>
    </row>
    <row r="163" spans="1:10" s="28" customFormat="1" ht="28.8" x14ac:dyDescent="0.3">
      <c r="A163" s="21" t="s">
        <v>13</v>
      </c>
      <c r="B163" s="21" t="s">
        <v>60</v>
      </c>
      <c r="C163" s="21" t="s">
        <v>71</v>
      </c>
      <c r="D163" s="21" t="s">
        <v>58</v>
      </c>
      <c r="E163" s="24" t="s">
        <v>60</v>
      </c>
      <c r="F163" s="24" t="s">
        <v>77</v>
      </c>
      <c r="G163" s="20" t="s">
        <v>198</v>
      </c>
      <c r="H163" s="21" t="s">
        <v>199</v>
      </c>
      <c r="I163" s="21" t="s">
        <v>25</v>
      </c>
      <c r="J163" s="48">
        <v>50000000</v>
      </c>
    </row>
    <row r="164" spans="1:10" s="28" customFormat="1" ht="43.2" x14ac:dyDescent="0.3">
      <c r="A164" s="21" t="s">
        <v>13</v>
      </c>
      <c r="B164" s="21" t="s">
        <v>60</v>
      </c>
      <c r="C164" s="21" t="s">
        <v>71</v>
      </c>
      <c r="D164" s="21" t="s">
        <v>58</v>
      </c>
      <c r="E164" s="24" t="s">
        <v>60</v>
      </c>
      <c r="F164" s="24" t="s">
        <v>77</v>
      </c>
      <c r="G164" s="20" t="s">
        <v>200</v>
      </c>
      <c r="H164" s="21" t="s">
        <v>181</v>
      </c>
      <c r="I164" s="21" t="s">
        <v>25</v>
      </c>
      <c r="J164" s="48">
        <v>30000000</v>
      </c>
    </row>
    <row r="165" spans="1:10" s="28" customFormat="1" ht="28.8" x14ac:dyDescent="0.3">
      <c r="A165" s="21" t="s">
        <v>13</v>
      </c>
      <c r="B165" s="21" t="s">
        <v>60</v>
      </c>
      <c r="C165" s="21" t="s">
        <v>71</v>
      </c>
      <c r="D165" s="21" t="s">
        <v>58</v>
      </c>
      <c r="E165" s="24" t="s">
        <v>60</v>
      </c>
      <c r="F165" s="24" t="s">
        <v>77</v>
      </c>
      <c r="G165" s="20" t="s">
        <v>417</v>
      </c>
      <c r="H165" s="21" t="s">
        <v>185</v>
      </c>
      <c r="I165" s="21" t="s">
        <v>25</v>
      </c>
      <c r="J165" s="48">
        <v>100000000</v>
      </c>
    </row>
    <row r="166" spans="1:10" s="28" customFormat="1" ht="28.8" x14ac:dyDescent="0.3">
      <c r="A166" s="21" t="s">
        <v>13</v>
      </c>
      <c r="B166" s="21" t="s">
        <v>60</v>
      </c>
      <c r="C166" s="21" t="s">
        <v>71</v>
      </c>
      <c r="D166" s="21" t="s">
        <v>58</v>
      </c>
      <c r="E166" s="24" t="s">
        <v>60</v>
      </c>
      <c r="F166" s="24" t="s">
        <v>77</v>
      </c>
      <c r="G166" s="20" t="s">
        <v>201</v>
      </c>
      <c r="H166" s="21" t="s">
        <v>181</v>
      </c>
      <c r="I166" s="21" t="s">
        <v>25</v>
      </c>
      <c r="J166" s="48">
        <v>50000000</v>
      </c>
    </row>
    <row r="167" spans="1:10" s="28" customFormat="1" ht="28.8" x14ac:dyDescent="0.3">
      <c r="A167" s="21" t="s">
        <v>13</v>
      </c>
      <c r="B167" s="21" t="s">
        <v>60</v>
      </c>
      <c r="C167" s="21" t="s">
        <v>71</v>
      </c>
      <c r="D167" s="21" t="s">
        <v>58</v>
      </c>
      <c r="E167" s="24" t="s">
        <v>60</v>
      </c>
      <c r="F167" s="24" t="s">
        <v>77</v>
      </c>
      <c r="G167" s="20" t="s">
        <v>202</v>
      </c>
      <c r="H167" s="21">
        <v>1</v>
      </c>
      <c r="I167" s="21" t="s">
        <v>25</v>
      </c>
      <c r="J167" s="48">
        <v>200000000</v>
      </c>
    </row>
    <row r="168" spans="1:10" s="28" customFormat="1" ht="14.4" x14ac:dyDescent="0.3">
      <c r="A168" s="21" t="s">
        <v>13</v>
      </c>
      <c r="B168" s="21" t="s">
        <v>60</v>
      </c>
      <c r="C168" s="21" t="s">
        <v>71</v>
      </c>
      <c r="D168" s="21" t="s">
        <v>56</v>
      </c>
      <c r="E168" s="24" t="s">
        <v>60</v>
      </c>
      <c r="F168" s="24" t="s">
        <v>80</v>
      </c>
      <c r="G168" s="20" t="s">
        <v>203</v>
      </c>
      <c r="H168" s="21" t="s">
        <v>204</v>
      </c>
      <c r="I168" s="21" t="s">
        <v>25</v>
      </c>
      <c r="J168" s="48">
        <v>150000000</v>
      </c>
    </row>
    <row r="169" spans="1:10" s="28" customFormat="1" ht="129.6" x14ac:dyDescent="0.3">
      <c r="A169" s="21" t="s">
        <v>13</v>
      </c>
      <c r="B169" s="21" t="s">
        <v>60</v>
      </c>
      <c r="C169" s="21" t="s">
        <v>71</v>
      </c>
      <c r="D169" s="21" t="s">
        <v>58</v>
      </c>
      <c r="E169" s="24" t="s">
        <v>60</v>
      </c>
      <c r="F169" s="24" t="s">
        <v>79</v>
      </c>
      <c r="G169" s="20" t="s">
        <v>421</v>
      </c>
      <c r="H169" s="21">
        <v>12</v>
      </c>
      <c r="I169" s="21" t="s">
        <v>25</v>
      </c>
      <c r="J169" s="48">
        <v>5000000</v>
      </c>
    </row>
    <row r="170" spans="1:10" s="28" customFormat="1" ht="28.8" x14ac:dyDescent="0.3">
      <c r="A170" s="21" t="s">
        <v>14</v>
      </c>
      <c r="B170" s="21" t="s">
        <v>60</v>
      </c>
      <c r="C170" s="21" t="s">
        <v>71</v>
      </c>
      <c r="D170" s="21" t="s">
        <v>58</v>
      </c>
      <c r="E170" s="24" t="s">
        <v>60</v>
      </c>
      <c r="F170" s="24" t="s">
        <v>77</v>
      </c>
      <c r="G170" s="20" t="s">
        <v>205</v>
      </c>
      <c r="H170" s="21" t="s">
        <v>181</v>
      </c>
      <c r="I170" s="21" t="s">
        <v>25</v>
      </c>
      <c r="J170" s="48">
        <v>80000000</v>
      </c>
    </row>
    <row r="171" spans="1:10" s="28" customFormat="1" ht="28.8" x14ac:dyDescent="0.3">
      <c r="A171" s="21" t="s">
        <v>14</v>
      </c>
      <c r="B171" s="21" t="s">
        <v>60</v>
      </c>
      <c r="C171" s="21" t="s">
        <v>71</v>
      </c>
      <c r="D171" s="21" t="s">
        <v>58</v>
      </c>
      <c r="E171" s="24" t="s">
        <v>60</v>
      </c>
      <c r="F171" s="24" t="s">
        <v>77</v>
      </c>
      <c r="G171" s="20" t="s">
        <v>206</v>
      </c>
      <c r="H171" s="21" t="s">
        <v>183</v>
      </c>
      <c r="I171" s="21" t="s">
        <v>25</v>
      </c>
      <c r="J171" s="48">
        <v>100000000</v>
      </c>
    </row>
    <row r="172" spans="1:10" s="28" customFormat="1" ht="28.8" x14ac:dyDescent="0.3">
      <c r="A172" s="21" t="s">
        <v>14</v>
      </c>
      <c r="B172" s="21" t="s">
        <v>60</v>
      </c>
      <c r="C172" s="21" t="s">
        <v>71</v>
      </c>
      <c r="D172" s="21" t="s">
        <v>58</v>
      </c>
      <c r="E172" s="24" t="s">
        <v>60</v>
      </c>
      <c r="F172" s="24" t="s">
        <v>77</v>
      </c>
      <c r="G172" s="20" t="s">
        <v>207</v>
      </c>
      <c r="H172" s="21" t="s">
        <v>181</v>
      </c>
      <c r="I172" s="21" t="s">
        <v>25</v>
      </c>
      <c r="J172" s="48">
        <v>200000000</v>
      </c>
    </row>
    <row r="173" spans="1:10" s="28" customFormat="1" ht="28.8" x14ac:dyDescent="0.3">
      <c r="A173" s="21" t="s">
        <v>14</v>
      </c>
      <c r="B173" s="21" t="s">
        <v>60</v>
      </c>
      <c r="C173" s="21" t="s">
        <v>71</v>
      </c>
      <c r="D173" s="21" t="s">
        <v>58</v>
      </c>
      <c r="E173" s="24" t="s">
        <v>60</v>
      </c>
      <c r="F173" s="24" t="s">
        <v>77</v>
      </c>
      <c r="G173" s="20" t="s">
        <v>208</v>
      </c>
      <c r="H173" s="21" t="s">
        <v>181</v>
      </c>
      <c r="I173" s="21" t="s">
        <v>25</v>
      </c>
      <c r="J173" s="48">
        <v>100000000</v>
      </c>
    </row>
    <row r="174" spans="1:10" s="28" customFormat="1" ht="28.8" x14ac:dyDescent="0.3">
      <c r="A174" s="21" t="s">
        <v>14</v>
      </c>
      <c r="B174" s="21" t="s">
        <v>60</v>
      </c>
      <c r="C174" s="21" t="s">
        <v>71</v>
      </c>
      <c r="D174" s="21" t="s">
        <v>58</v>
      </c>
      <c r="E174" s="24" t="s">
        <v>60</v>
      </c>
      <c r="F174" s="24" t="s">
        <v>77</v>
      </c>
      <c r="G174" s="20" t="s">
        <v>209</v>
      </c>
      <c r="H174" s="21" t="s">
        <v>185</v>
      </c>
      <c r="I174" s="21" t="s">
        <v>25</v>
      </c>
      <c r="J174" s="48">
        <v>200000000</v>
      </c>
    </row>
    <row r="175" spans="1:10" s="28" customFormat="1" ht="28.8" x14ac:dyDescent="0.3">
      <c r="A175" s="21" t="s">
        <v>422</v>
      </c>
      <c r="B175" s="21" t="s">
        <v>60</v>
      </c>
      <c r="C175" s="21" t="s">
        <v>71</v>
      </c>
      <c r="D175" s="21" t="s">
        <v>58</v>
      </c>
      <c r="E175" s="24" t="s">
        <v>60</v>
      </c>
      <c r="F175" s="24" t="s">
        <v>77</v>
      </c>
      <c r="G175" s="20" t="s">
        <v>210</v>
      </c>
      <c r="H175" s="21" t="s">
        <v>183</v>
      </c>
      <c r="I175" s="21" t="s">
        <v>25</v>
      </c>
      <c r="J175" s="48">
        <v>50000000</v>
      </c>
    </row>
    <row r="176" spans="1:10" s="28" customFormat="1" ht="28.8" x14ac:dyDescent="0.3">
      <c r="A176" s="21" t="s">
        <v>14</v>
      </c>
      <c r="B176" s="21" t="s">
        <v>60</v>
      </c>
      <c r="C176" s="21" t="s">
        <v>71</v>
      </c>
      <c r="D176" s="21" t="s">
        <v>58</v>
      </c>
      <c r="E176" s="24" t="s">
        <v>60</v>
      </c>
      <c r="F176" s="24" t="s">
        <v>77</v>
      </c>
      <c r="G176" s="20" t="s">
        <v>211</v>
      </c>
      <c r="H176" s="21" t="s">
        <v>183</v>
      </c>
      <c r="I176" s="21" t="s">
        <v>25</v>
      </c>
      <c r="J176" s="48">
        <v>40000000</v>
      </c>
    </row>
    <row r="177" spans="1:10" s="28" customFormat="1" ht="28.8" x14ac:dyDescent="0.3">
      <c r="A177" s="21" t="s">
        <v>14</v>
      </c>
      <c r="B177" s="21" t="s">
        <v>60</v>
      </c>
      <c r="C177" s="21" t="s">
        <v>71</v>
      </c>
      <c r="D177" s="21" t="s">
        <v>58</v>
      </c>
      <c r="E177" s="24" t="s">
        <v>60</v>
      </c>
      <c r="F177" s="24" t="s">
        <v>77</v>
      </c>
      <c r="G177" s="20" t="s">
        <v>212</v>
      </c>
      <c r="H177" s="21" t="s">
        <v>183</v>
      </c>
      <c r="I177" s="21" t="s">
        <v>25</v>
      </c>
      <c r="J177" s="48">
        <v>5000000</v>
      </c>
    </row>
    <row r="178" spans="1:10" s="28" customFormat="1" ht="14.4" x14ac:dyDescent="0.3">
      <c r="A178" s="21" t="s">
        <v>14</v>
      </c>
      <c r="B178" s="21" t="s">
        <v>213</v>
      </c>
      <c r="C178" s="21" t="s">
        <v>52</v>
      </c>
      <c r="D178" s="21" t="s">
        <v>56</v>
      </c>
      <c r="E178" s="24" t="s">
        <v>60</v>
      </c>
      <c r="F178" s="24" t="s">
        <v>80</v>
      </c>
      <c r="G178" s="20" t="s">
        <v>214</v>
      </c>
      <c r="H178" s="21">
        <v>1</v>
      </c>
      <c r="I178" s="21" t="s">
        <v>24</v>
      </c>
      <c r="J178" s="48">
        <v>70500000</v>
      </c>
    </row>
    <row r="179" spans="1:10" s="28" customFormat="1" ht="14.4" x14ac:dyDescent="0.3">
      <c r="A179" s="21" t="s">
        <v>13</v>
      </c>
      <c r="B179" s="21" t="s">
        <v>96</v>
      </c>
      <c r="C179" s="21" t="s">
        <v>52</v>
      </c>
      <c r="D179" s="21" t="s">
        <v>56</v>
      </c>
      <c r="E179" s="24" t="s">
        <v>60</v>
      </c>
      <c r="F179" s="24" t="s">
        <v>80</v>
      </c>
      <c r="G179" s="20" t="s">
        <v>215</v>
      </c>
      <c r="H179" s="21">
        <v>2</v>
      </c>
      <c r="I179" s="21" t="s">
        <v>24</v>
      </c>
      <c r="J179" s="48">
        <v>9490500</v>
      </c>
    </row>
    <row r="180" spans="1:10" s="28" customFormat="1" ht="14.4" x14ac:dyDescent="0.3">
      <c r="A180" s="21" t="s">
        <v>13</v>
      </c>
      <c r="B180" s="21" t="s">
        <v>96</v>
      </c>
      <c r="C180" s="21" t="s">
        <v>52</v>
      </c>
      <c r="D180" s="21" t="s">
        <v>56</v>
      </c>
      <c r="E180" s="24" t="s">
        <v>60</v>
      </c>
      <c r="F180" s="24" t="s">
        <v>80</v>
      </c>
      <c r="G180" s="20" t="s">
        <v>216</v>
      </c>
      <c r="H180" s="21">
        <v>2</v>
      </c>
      <c r="I180" s="21" t="s">
        <v>24</v>
      </c>
      <c r="J180" s="48">
        <v>2242000</v>
      </c>
    </row>
    <row r="181" spans="1:10" s="28" customFormat="1" ht="14.4" x14ac:dyDescent="0.3">
      <c r="A181" s="21" t="s">
        <v>13</v>
      </c>
      <c r="B181" s="21" t="s">
        <v>96</v>
      </c>
      <c r="C181" s="21" t="s">
        <v>52</v>
      </c>
      <c r="D181" s="21" t="s">
        <v>56</v>
      </c>
      <c r="E181" s="24" t="s">
        <v>60</v>
      </c>
      <c r="F181" s="24" t="s">
        <v>80</v>
      </c>
      <c r="G181" s="20" t="s">
        <v>217</v>
      </c>
      <c r="H181" s="21">
        <v>2</v>
      </c>
      <c r="I181" s="21" t="s">
        <v>24</v>
      </c>
      <c r="J181" s="48">
        <v>2340000</v>
      </c>
    </row>
    <row r="182" spans="1:10" s="28" customFormat="1" ht="14.4" x14ac:dyDescent="0.3">
      <c r="A182" s="21" t="s">
        <v>13</v>
      </c>
      <c r="B182" s="21" t="s">
        <v>96</v>
      </c>
      <c r="C182" s="21" t="s">
        <v>52</v>
      </c>
      <c r="D182" s="21" t="s">
        <v>56</v>
      </c>
      <c r="E182" s="24" t="s">
        <v>60</v>
      </c>
      <c r="F182" s="24" t="s">
        <v>80</v>
      </c>
      <c r="G182" s="20" t="s">
        <v>218</v>
      </c>
      <c r="H182" s="21">
        <v>2</v>
      </c>
      <c r="I182" s="21" t="s">
        <v>24</v>
      </c>
      <c r="J182" s="48">
        <v>8500000</v>
      </c>
    </row>
    <row r="183" spans="1:10" s="28" customFormat="1" ht="14.4" x14ac:dyDescent="0.3">
      <c r="A183" s="21" t="s">
        <v>422</v>
      </c>
      <c r="B183" s="21" t="s">
        <v>18</v>
      </c>
      <c r="C183" s="21" t="s">
        <v>55</v>
      </c>
      <c r="D183" s="21" t="s">
        <v>58</v>
      </c>
      <c r="E183" s="24" t="s">
        <v>63</v>
      </c>
      <c r="F183" s="24" t="s">
        <v>76</v>
      </c>
      <c r="G183" s="20" t="s">
        <v>219</v>
      </c>
      <c r="H183" s="21">
        <v>1</v>
      </c>
      <c r="I183" s="21" t="s">
        <v>25</v>
      </c>
      <c r="J183" s="48">
        <v>36000000</v>
      </c>
    </row>
    <row r="184" spans="1:10" s="28" customFormat="1" ht="14.4" x14ac:dyDescent="0.3">
      <c r="A184" s="21" t="s">
        <v>422</v>
      </c>
      <c r="B184" s="21" t="s">
        <v>18</v>
      </c>
      <c r="C184" s="21" t="s">
        <v>55</v>
      </c>
      <c r="D184" s="21" t="s">
        <v>58</v>
      </c>
      <c r="E184" s="24" t="s">
        <v>63</v>
      </c>
      <c r="F184" s="24" t="s">
        <v>76</v>
      </c>
      <c r="G184" s="20" t="s">
        <v>220</v>
      </c>
      <c r="H184" s="21">
        <v>1</v>
      </c>
      <c r="I184" s="21" t="s">
        <v>62</v>
      </c>
      <c r="J184" s="48">
        <v>9600000</v>
      </c>
    </row>
    <row r="185" spans="1:10" s="28" customFormat="1" ht="14.4" x14ac:dyDescent="0.3">
      <c r="A185" s="58" t="s">
        <v>422</v>
      </c>
      <c r="B185" s="58" t="s">
        <v>18</v>
      </c>
      <c r="C185" s="58" t="s">
        <v>55</v>
      </c>
      <c r="D185" s="58" t="s">
        <v>58</v>
      </c>
      <c r="E185" s="59" t="s">
        <v>63</v>
      </c>
      <c r="F185" s="59" t="s">
        <v>76</v>
      </c>
      <c r="G185" s="60" t="s">
        <v>221</v>
      </c>
      <c r="H185" s="58">
        <v>1</v>
      </c>
      <c r="I185" s="58" t="s">
        <v>25</v>
      </c>
      <c r="J185" s="61">
        <f>8000000*12</f>
        <v>96000000</v>
      </c>
    </row>
    <row r="186" spans="1:10" s="28" customFormat="1" ht="14.4" x14ac:dyDescent="0.3">
      <c r="A186" s="21" t="s">
        <v>422</v>
      </c>
      <c r="B186" s="21" t="s">
        <v>18</v>
      </c>
      <c r="C186" s="21" t="s">
        <v>55</v>
      </c>
      <c r="D186" s="21" t="s">
        <v>58</v>
      </c>
      <c r="E186" s="24" t="s">
        <v>18</v>
      </c>
      <c r="F186" s="24" t="s">
        <v>58</v>
      </c>
      <c r="G186" s="20" t="s">
        <v>222</v>
      </c>
      <c r="H186" s="21">
        <f>2285+2858</f>
        <v>5143</v>
      </c>
      <c r="I186" s="21" t="s">
        <v>25</v>
      </c>
      <c r="J186" s="48">
        <f>9000000*12</f>
        <v>108000000</v>
      </c>
    </row>
    <row r="187" spans="1:10" s="28" customFormat="1" ht="14.4" x14ac:dyDescent="0.3">
      <c r="A187" s="21" t="s">
        <v>422</v>
      </c>
      <c r="B187" s="21" t="s">
        <v>18</v>
      </c>
      <c r="C187" s="21" t="s">
        <v>55</v>
      </c>
      <c r="D187" s="21" t="s">
        <v>58</v>
      </c>
      <c r="E187" s="24" t="s">
        <v>18</v>
      </c>
      <c r="F187" s="24" t="s">
        <v>58</v>
      </c>
      <c r="G187" s="20" t="s">
        <v>402</v>
      </c>
      <c r="H187" s="21">
        <v>17</v>
      </c>
      <c r="I187" s="21" t="s">
        <v>25</v>
      </c>
      <c r="J187" s="48">
        <v>1000000000</v>
      </c>
    </row>
    <row r="188" spans="1:10" s="28" customFormat="1" ht="14.4" x14ac:dyDescent="0.3">
      <c r="A188" s="21" t="s">
        <v>422</v>
      </c>
      <c r="B188" s="21" t="s">
        <v>18</v>
      </c>
      <c r="C188" s="21" t="s">
        <v>55</v>
      </c>
      <c r="D188" s="21" t="s">
        <v>58</v>
      </c>
      <c r="E188" s="24" t="s">
        <v>18</v>
      </c>
      <c r="F188" s="24" t="s">
        <v>58</v>
      </c>
      <c r="G188" s="20" t="s">
        <v>223</v>
      </c>
      <c r="H188" s="21">
        <v>500</v>
      </c>
      <c r="I188" s="21" t="s">
        <v>62</v>
      </c>
      <c r="J188" s="48">
        <f>H188*200000</f>
        <v>100000000</v>
      </c>
    </row>
    <row r="189" spans="1:10" s="28" customFormat="1" ht="14.4" x14ac:dyDescent="0.3">
      <c r="A189" s="58" t="s">
        <v>422</v>
      </c>
      <c r="B189" s="58" t="s">
        <v>18</v>
      </c>
      <c r="C189" s="58" t="s">
        <v>55</v>
      </c>
      <c r="D189" s="58" t="s">
        <v>58</v>
      </c>
      <c r="E189" s="59" t="s">
        <v>18</v>
      </c>
      <c r="F189" s="59" t="s">
        <v>58</v>
      </c>
      <c r="G189" s="60" t="s">
        <v>370</v>
      </c>
      <c r="H189" s="58">
        <v>1000</v>
      </c>
      <c r="I189" s="58" t="s">
        <v>62</v>
      </c>
      <c r="J189" s="61">
        <f>H189*20000</f>
        <v>20000000</v>
      </c>
    </row>
    <row r="190" spans="1:10" s="28" customFormat="1" ht="14.4" x14ac:dyDescent="0.3">
      <c r="A190" s="21" t="s">
        <v>14</v>
      </c>
      <c r="B190" s="21" t="s">
        <v>18</v>
      </c>
      <c r="C190" s="21" t="s">
        <v>55</v>
      </c>
      <c r="D190" s="21" t="s">
        <v>58</v>
      </c>
      <c r="E190" s="24" t="s">
        <v>18</v>
      </c>
      <c r="F190" s="24" t="s">
        <v>79</v>
      </c>
      <c r="G190" s="62" t="s">
        <v>371</v>
      </c>
      <c r="H190" s="21">
        <v>150</v>
      </c>
      <c r="I190" s="21" t="s">
        <v>62</v>
      </c>
      <c r="J190" s="48">
        <f>H190*100000</f>
        <v>15000000</v>
      </c>
    </row>
    <row r="191" spans="1:10" s="28" customFormat="1" ht="14.4" x14ac:dyDescent="0.3">
      <c r="A191" s="21" t="s">
        <v>14</v>
      </c>
      <c r="B191" s="21" t="s">
        <v>18</v>
      </c>
      <c r="C191" s="21" t="s">
        <v>55</v>
      </c>
      <c r="D191" s="21" t="s">
        <v>58</v>
      </c>
      <c r="E191" s="24" t="s">
        <v>18</v>
      </c>
      <c r="F191" s="24" t="s">
        <v>79</v>
      </c>
      <c r="G191" s="62" t="s">
        <v>372</v>
      </c>
      <c r="H191" s="21">
        <v>150</v>
      </c>
      <c r="I191" s="21" t="s">
        <v>62</v>
      </c>
      <c r="J191" s="48">
        <f>H191*50000</f>
        <v>7500000</v>
      </c>
    </row>
    <row r="192" spans="1:10" s="28" customFormat="1" ht="14.4" x14ac:dyDescent="0.3">
      <c r="A192" s="21" t="s">
        <v>14</v>
      </c>
      <c r="B192" s="21" t="s">
        <v>18</v>
      </c>
      <c r="C192" s="21" t="s">
        <v>55</v>
      </c>
      <c r="D192" s="21" t="s">
        <v>58</v>
      </c>
      <c r="E192" s="24" t="s">
        <v>18</v>
      </c>
      <c r="F192" s="24" t="s">
        <v>79</v>
      </c>
      <c r="G192" s="62" t="s">
        <v>373</v>
      </c>
      <c r="H192" s="21">
        <v>50</v>
      </c>
      <c r="I192" s="21" t="s">
        <v>62</v>
      </c>
      <c r="J192" s="48">
        <f>H192*300000</f>
        <v>15000000</v>
      </c>
    </row>
    <row r="193" spans="1:10" s="28" customFormat="1" ht="14.4" x14ac:dyDescent="0.3">
      <c r="A193" s="21" t="s">
        <v>14</v>
      </c>
      <c r="B193" s="21" t="s">
        <v>18</v>
      </c>
      <c r="C193" s="21" t="s">
        <v>55</v>
      </c>
      <c r="D193" s="21" t="s">
        <v>58</v>
      </c>
      <c r="E193" s="24" t="s">
        <v>18</v>
      </c>
      <c r="F193" s="24" t="s">
        <v>79</v>
      </c>
      <c r="G193" s="62" t="s">
        <v>374</v>
      </c>
      <c r="H193" s="21">
        <v>30</v>
      </c>
      <c r="I193" s="21" t="s">
        <v>62</v>
      </c>
      <c r="J193" s="48">
        <f>H193*200000</f>
        <v>6000000</v>
      </c>
    </row>
    <row r="194" spans="1:10" s="28" customFormat="1" ht="14.4" x14ac:dyDescent="0.3">
      <c r="A194" s="21" t="s">
        <v>14</v>
      </c>
      <c r="B194" s="21" t="s">
        <v>18</v>
      </c>
      <c r="C194" s="21" t="s">
        <v>55</v>
      </c>
      <c r="D194" s="21" t="s">
        <v>58</v>
      </c>
      <c r="E194" s="24" t="s">
        <v>18</v>
      </c>
      <c r="F194" s="24" t="s">
        <v>79</v>
      </c>
      <c r="G194" s="62" t="s">
        <v>375</v>
      </c>
      <c r="H194" s="21">
        <v>100</v>
      </c>
      <c r="I194" s="21" t="s">
        <v>62</v>
      </c>
      <c r="J194" s="48">
        <f>H194*200000</f>
        <v>20000000</v>
      </c>
    </row>
    <row r="195" spans="1:10" s="28" customFormat="1" ht="14.4" x14ac:dyDescent="0.3">
      <c r="A195" s="21" t="s">
        <v>14</v>
      </c>
      <c r="B195" s="21" t="s">
        <v>18</v>
      </c>
      <c r="C195" s="21" t="s">
        <v>55</v>
      </c>
      <c r="D195" s="21" t="s">
        <v>58</v>
      </c>
      <c r="E195" s="24" t="s">
        <v>18</v>
      </c>
      <c r="F195" s="24" t="s">
        <v>79</v>
      </c>
      <c r="G195" s="62" t="s">
        <v>376</v>
      </c>
      <c r="H195" s="21">
        <v>500</v>
      </c>
      <c r="I195" s="21" t="s">
        <v>62</v>
      </c>
      <c r="J195" s="48">
        <f>H195*50000</f>
        <v>25000000</v>
      </c>
    </row>
    <row r="196" spans="1:10" s="28" customFormat="1" ht="14.4" x14ac:dyDescent="0.3">
      <c r="A196" s="21" t="s">
        <v>14</v>
      </c>
      <c r="B196" s="21" t="s">
        <v>18</v>
      </c>
      <c r="C196" s="21" t="s">
        <v>55</v>
      </c>
      <c r="D196" s="21" t="s">
        <v>58</v>
      </c>
      <c r="E196" s="24" t="s">
        <v>18</v>
      </c>
      <c r="F196" s="24" t="s">
        <v>79</v>
      </c>
      <c r="G196" s="62" t="s">
        <v>377</v>
      </c>
      <c r="H196" s="21">
        <v>10</v>
      </c>
      <c r="I196" s="21" t="s">
        <v>62</v>
      </c>
      <c r="J196" s="48">
        <f>H196*1000000</f>
        <v>10000000</v>
      </c>
    </row>
    <row r="197" spans="1:10" s="28" customFormat="1" ht="14.4" x14ac:dyDescent="0.3">
      <c r="A197" s="21" t="s">
        <v>14</v>
      </c>
      <c r="B197" s="21" t="s">
        <v>18</v>
      </c>
      <c r="C197" s="21" t="s">
        <v>55</v>
      </c>
      <c r="D197" s="21" t="s">
        <v>58</v>
      </c>
      <c r="E197" s="24" t="s">
        <v>18</v>
      </c>
      <c r="F197" s="24" t="s">
        <v>79</v>
      </c>
      <c r="G197" s="62" t="s">
        <v>378</v>
      </c>
      <c r="H197" s="21">
        <v>1</v>
      </c>
      <c r="I197" s="21" t="s">
        <v>62</v>
      </c>
      <c r="J197" s="48">
        <v>10000000</v>
      </c>
    </row>
    <row r="198" spans="1:10" s="28" customFormat="1" ht="14.4" x14ac:dyDescent="0.3">
      <c r="A198" s="21" t="s">
        <v>14</v>
      </c>
      <c r="B198" s="21" t="s">
        <v>18</v>
      </c>
      <c r="C198" s="21" t="s">
        <v>55</v>
      </c>
      <c r="D198" s="21" t="s">
        <v>58</v>
      </c>
      <c r="E198" s="24" t="s">
        <v>18</v>
      </c>
      <c r="F198" s="24" t="s">
        <v>79</v>
      </c>
      <c r="G198" s="62" t="s">
        <v>400</v>
      </c>
      <c r="H198" s="21">
        <v>2400</v>
      </c>
      <c r="I198" s="21" t="s">
        <v>62</v>
      </c>
      <c r="J198" s="48">
        <v>28000000</v>
      </c>
    </row>
    <row r="199" spans="1:10" s="28" customFormat="1" ht="14.4" x14ac:dyDescent="0.3">
      <c r="A199" s="21" t="s">
        <v>14</v>
      </c>
      <c r="B199" s="21" t="s">
        <v>18</v>
      </c>
      <c r="C199" s="21" t="s">
        <v>55</v>
      </c>
      <c r="D199" s="21" t="s">
        <v>58</v>
      </c>
      <c r="E199" s="24" t="s">
        <v>18</v>
      </c>
      <c r="F199" s="24" t="s">
        <v>79</v>
      </c>
      <c r="G199" s="62" t="s">
        <v>401</v>
      </c>
      <c r="H199" s="21">
        <v>2400</v>
      </c>
      <c r="I199" s="21" t="s">
        <v>62</v>
      </c>
      <c r="J199" s="48">
        <f>H199*25000</f>
        <v>60000000</v>
      </c>
    </row>
    <row r="200" spans="1:10" s="28" customFormat="1" ht="14.4" x14ac:dyDescent="0.3">
      <c r="A200" s="21" t="s">
        <v>14</v>
      </c>
      <c r="B200" s="21" t="s">
        <v>18</v>
      </c>
      <c r="C200" s="21" t="s">
        <v>55</v>
      </c>
      <c r="D200" s="21" t="s">
        <v>58</v>
      </c>
      <c r="E200" s="24" t="s">
        <v>18</v>
      </c>
      <c r="F200" s="24" t="s">
        <v>79</v>
      </c>
      <c r="G200" s="62" t="s">
        <v>379</v>
      </c>
      <c r="H200" s="21">
        <v>1</v>
      </c>
      <c r="I200" s="21" t="s">
        <v>62</v>
      </c>
      <c r="J200" s="48">
        <v>50000000</v>
      </c>
    </row>
    <row r="201" spans="1:10" s="28" customFormat="1" ht="14.4" x14ac:dyDescent="0.3">
      <c r="A201" s="21" t="s">
        <v>14</v>
      </c>
      <c r="B201" s="21" t="s">
        <v>18</v>
      </c>
      <c r="C201" s="21" t="s">
        <v>55</v>
      </c>
      <c r="D201" s="21" t="s">
        <v>58</v>
      </c>
      <c r="E201" s="24" t="s">
        <v>18</v>
      </c>
      <c r="F201" s="24" t="s">
        <v>79</v>
      </c>
      <c r="G201" s="62" t="s">
        <v>380</v>
      </c>
      <c r="H201" s="21">
        <v>1</v>
      </c>
      <c r="I201" s="21" t="s">
        <v>62</v>
      </c>
      <c r="J201" s="48">
        <v>20000000</v>
      </c>
    </row>
    <row r="202" spans="1:10" s="28" customFormat="1" ht="14.4" x14ac:dyDescent="0.3">
      <c r="A202" s="21" t="s">
        <v>14</v>
      </c>
      <c r="B202" s="21" t="s">
        <v>18</v>
      </c>
      <c r="C202" s="21" t="s">
        <v>55</v>
      </c>
      <c r="D202" s="21" t="s">
        <v>58</v>
      </c>
      <c r="E202" s="24" t="s">
        <v>18</v>
      </c>
      <c r="F202" s="24" t="s">
        <v>79</v>
      </c>
      <c r="G202" s="62" t="s">
        <v>381</v>
      </c>
      <c r="H202" s="21">
        <v>2400</v>
      </c>
      <c r="I202" s="21" t="s">
        <v>62</v>
      </c>
      <c r="J202" s="48">
        <f>H202*100000</f>
        <v>240000000</v>
      </c>
    </row>
    <row r="203" spans="1:10" s="28" customFormat="1" ht="14.4" x14ac:dyDescent="0.3">
      <c r="A203" s="21" t="s">
        <v>14</v>
      </c>
      <c r="B203" s="21" t="s">
        <v>18</v>
      </c>
      <c r="C203" s="21" t="s">
        <v>55</v>
      </c>
      <c r="D203" s="21" t="s">
        <v>58</v>
      </c>
      <c r="E203" s="24" t="s">
        <v>18</v>
      </c>
      <c r="F203" s="24" t="s">
        <v>79</v>
      </c>
      <c r="G203" s="62" t="s">
        <v>382</v>
      </c>
      <c r="H203" s="21">
        <v>200</v>
      </c>
      <c r="I203" s="21" t="s">
        <v>62</v>
      </c>
      <c r="J203" s="48">
        <f>H203*80000</f>
        <v>16000000</v>
      </c>
    </row>
    <row r="204" spans="1:10" s="28" customFormat="1" ht="14.4" x14ac:dyDescent="0.3">
      <c r="A204" s="21" t="s">
        <v>14</v>
      </c>
      <c r="B204" s="21" t="s">
        <v>18</v>
      </c>
      <c r="C204" s="21" t="s">
        <v>55</v>
      </c>
      <c r="D204" s="21" t="s">
        <v>58</v>
      </c>
      <c r="E204" s="24" t="s">
        <v>18</v>
      </c>
      <c r="F204" s="24" t="s">
        <v>79</v>
      </c>
      <c r="G204" s="62" t="s">
        <v>383</v>
      </c>
      <c r="H204" s="21">
        <v>150</v>
      </c>
      <c r="I204" s="21" t="s">
        <v>62</v>
      </c>
      <c r="J204" s="48">
        <f>H204*100000</f>
        <v>15000000</v>
      </c>
    </row>
    <row r="205" spans="1:10" s="28" customFormat="1" ht="14.4" x14ac:dyDescent="0.3">
      <c r="A205" s="21" t="s">
        <v>14</v>
      </c>
      <c r="B205" s="21" t="s">
        <v>18</v>
      </c>
      <c r="C205" s="21" t="s">
        <v>55</v>
      </c>
      <c r="D205" s="21" t="s">
        <v>58</v>
      </c>
      <c r="E205" s="24" t="s">
        <v>18</v>
      </c>
      <c r="F205" s="24" t="s">
        <v>79</v>
      </c>
      <c r="G205" s="62" t="s">
        <v>384</v>
      </c>
      <c r="H205" s="21">
        <v>2400</v>
      </c>
      <c r="I205" s="21" t="s">
        <v>21</v>
      </c>
      <c r="J205" s="48">
        <v>11000000</v>
      </c>
    </row>
    <row r="206" spans="1:10" s="28" customFormat="1" ht="14.4" x14ac:dyDescent="0.3">
      <c r="A206" s="21" t="s">
        <v>14</v>
      </c>
      <c r="B206" s="21" t="s">
        <v>18</v>
      </c>
      <c r="C206" s="21" t="s">
        <v>55</v>
      </c>
      <c r="D206" s="21" t="s">
        <v>58</v>
      </c>
      <c r="E206" s="24" t="s">
        <v>18</v>
      </c>
      <c r="F206" s="24" t="s">
        <v>58</v>
      </c>
      <c r="G206" s="20" t="s">
        <v>224</v>
      </c>
      <c r="H206" s="21">
        <v>2400</v>
      </c>
      <c r="I206" s="21" t="s">
        <v>25</v>
      </c>
      <c r="J206" s="48">
        <v>558984200</v>
      </c>
    </row>
    <row r="207" spans="1:10" s="28" customFormat="1" ht="14.4" x14ac:dyDescent="0.3">
      <c r="A207" s="58" t="s">
        <v>14</v>
      </c>
      <c r="B207" s="58" t="s">
        <v>18</v>
      </c>
      <c r="C207" s="58" t="s">
        <v>55</v>
      </c>
      <c r="D207" s="58" t="s">
        <v>58</v>
      </c>
      <c r="E207" s="59" t="s">
        <v>18</v>
      </c>
      <c r="F207" s="59" t="s">
        <v>58</v>
      </c>
      <c r="G207" s="60" t="s">
        <v>225</v>
      </c>
      <c r="H207" s="58">
        <v>2400</v>
      </c>
      <c r="I207" s="59" t="s">
        <v>25</v>
      </c>
      <c r="J207" s="61">
        <v>47580000</v>
      </c>
    </row>
    <row r="208" spans="1:10" s="28" customFormat="1" ht="14.4" x14ac:dyDescent="0.3">
      <c r="A208" s="21" t="s">
        <v>14</v>
      </c>
      <c r="B208" s="21" t="s">
        <v>18</v>
      </c>
      <c r="C208" s="21" t="s">
        <v>55</v>
      </c>
      <c r="D208" s="21" t="s">
        <v>58</v>
      </c>
      <c r="E208" s="24" t="s">
        <v>18</v>
      </c>
      <c r="F208" s="24" t="s">
        <v>79</v>
      </c>
      <c r="G208" s="20" t="s">
        <v>226</v>
      </c>
      <c r="H208" s="21">
        <v>2</v>
      </c>
      <c r="I208" s="24" t="s">
        <v>25</v>
      </c>
      <c r="J208" s="48">
        <v>5000000</v>
      </c>
    </row>
    <row r="209" spans="1:124" s="28" customFormat="1" ht="14.4" x14ac:dyDescent="0.3">
      <c r="A209" s="58" t="s">
        <v>14</v>
      </c>
      <c r="B209" s="58" t="s">
        <v>18</v>
      </c>
      <c r="C209" s="58" t="s">
        <v>55</v>
      </c>
      <c r="D209" s="58" t="s">
        <v>58</v>
      </c>
      <c r="E209" s="59" t="s">
        <v>18</v>
      </c>
      <c r="F209" s="59" t="s">
        <v>58</v>
      </c>
      <c r="G209" s="60" t="s">
        <v>227</v>
      </c>
      <c r="H209" s="58">
        <v>1</v>
      </c>
      <c r="I209" s="58" t="s">
        <v>25</v>
      </c>
      <c r="J209" s="61">
        <v>7000000</v>
      </c>
    </row>
    <row r="210" spans="1:124" s="28" customFormat="1" ht="14.4" x14ac:dyDescent="0.3">
      <c r="A210" s="21" t="s">
        <v>14</v>
      </c>
      <c r="B210" s="21" t="s">
        <v>18</v>
      </c>
      <c r="C210" s="21" t="s">
        <v>55</v>
      </c>
      <c r="D210" s="21" t="s">
        <v>58</v>
      </c>
      <c r="E210" s="24" t="s">
        <v>18</v>
      </c>
      <c r="F210" s="24" t="s">
        <v>58</v>
      </c>
      <c r="G210" s="20" t="s">
        <v>228</v>
      </c>
      <c r="H210" s="21">
        <v>1</v>
      </c>
      <c r="I210" s="21" t="s">
        <v>25</v>
      </c>
      <c r="J210" s="48">
        <v>242046300</v>
      </c>
    </row>
    <row r="211" spans="1:124" s="28" customFormat="1" ht="14.4" x14ac:dyDescent="0.3">
      <c r="A211" s="21" t="s">
        <v>14</v>
      </c>
      <c r="B211" s="21" t="s">
        <v>18</v>
      </c>
      <c r="C211" s="21" t="s">
        <v>55</v>
      </c>
      <c r="D211" s="21" t="s">
        <v>58</v>
      </c>
      <c r="E211" s="24" t="s">
        <v>18</v>
      </c>
      <c r="F211" s="24" t="s">
        <v>58</v>
      </c>
      <c r="G211" s="20" t="s">
        <v>229</v>
      </c>
      <c r="H211" s="21">
        <v>6</v>
      </c>
      <c r="I211" s="21" t="s">
        <v>25</v>
      </c>
      <c r="J211" s="48">
        <v>10412500</v>
      </c>
    </row>
    <row r="212" spans="1:124" s="28" customFormat="1" ht="14.4" x14ac:dyDescent="0.3">
      <c r="A212" s="21" t="s">
        <v>14</v>
      </c>
      <c r="B212" s="21" t="s">
        <v>18</v>
      </c>
      <c r="C212" s="21" t="s">
        <v>55</v>
      </c>
      <c r="D212" s="21" t="s">
        <v>58</v>
      </c>
      <c r="E212" s="24" t="s">
        <v>18</v>
      </c>
      <c r="F212" s="24" t="s">
        <v>58</v>
      </c>
      <c r="G212" s="20" t="s">
        <v>230</v>
      </c>
      <c r="H212" s="21">
        <v>1</v>
      </c>
      <c r="I212" s="21" t="s">
        <v>25</v>
      </c>
      <c r="J212" s="48">
        <v>20000000</v>
      </c>
    </row>
    <row r="213" spans="1:124" s="28" customFormat="1" ht="14.4" x14ac:dyDescent="0.3">
      <c r="A213" s="58" t="s">
        <v>14</v>
      </c>
      <c r="B213" s="58" t="s">
        <v>18</v>
      </c>
      <c r="C213" s="58" t="s">
        <v>55</v>
      </c>
      <c r="D213" s="58" t="s">
        <v>58</v>
      </c>
      <c r="E213" s="59" t="s">
        <v>18</v>
      </c>
      <c r="F213" s="59" t="s">
        <v>58</v>
      </c>
      <c r="G213" s="60" t="s">
        <v>231</v>
      </c>
      <c r="H213" s="58">
        <v>2400</v>
      </c>
      <c r="I213" s="58" t="s">
        <v>25</v>
      </c>
      <c r="J213" s="61">
        <v>37377776</v>
      </c>
    </row>
    <row r="214" spans="1:124" s="28" customFormat="1" ht="28.8" x14ac:dyDescent="0.3">
      <c r="A214" s="21" t="s">
        <v>14</v>
      </c>
      <c r="B214" s="21" t="s">
        <v>18</v>
      </c>
      <c r="C214" s="21" t="s">
        <v>55</v>
      </c>
      <c r="D214" s="21" t="s">
        <v>58</v>
      </c>
      <c r="E214" s="24" t="s">
        <v>18</v>
      </c>
      <c r="F214" s="24" t="s">
        <v>58</v>
      </c>
      <c r="G214" s="20" t="s">
        <v>385</v>
      </c>
      <c r="H214" s="21" t="s">
        <v>62</v>
      </c>
      <c r="I214" s="21" t="s">
        <v>25</v>
      </c>
      <c r="J214" s="48">
        <v>350000000</v>
      </c>
    </row>
    <row r="215" spans="1:124" s="28" customFormat="1" ht="28.8" x14ac:dyDescent="0.3">
      <c r="A215" s="21" t="s">
        <v>14</v>
      </c>
      <c r="B215" s="21" t="s">
        <v>18</v>
      </c>
      <c r="C215" s="21" t="s">
        <v>55</v>
      </c>
      <c r="D215" s="21" t="s">
        <v>58</v>
      </c>
      <c r="E215" s="24" t="s">
        <v>18</v>
      </c>
      <c r="F215" s="24" t="s">
        <v>58</v>
      </c>
      <c r="G215" s="20" t="s">
        <v>386</v>
      </c>
      <c r="H215" s="21">
        <v>3</v>
      </c>
      <c r="I215" s="21" t="s">
        <v>25</v>
      </c>
      <c r="J215" s="48">
        <v>15000000</v>
      </c>
    </row>
    <row r="216" spans="1:124" s="28" customFormat="1" ht="14.4" x14ac:dyDescent="0.3">
      <c r="A216" s="21" t="s">
        <v>14</v>
      </c>
      <c r="B216" s="21" t="s">
        <v>18</v>
      </c>
      <c r="C216" s="21" t="s">
        <v>55</v>
      </c>
      <c r="D216" s="21" t="s">
        <v>58</v>
      </c>
      <c r="E216" s="24" t="s">
        <v>18</v>
      </c>
      <c r="F216" s="24" t="s">
        <v>58</v>
      </c>
      <c r="G216" s="20" t="s">
        <v>387</v>
      </c>
      <c r="H216" s="21">
        <v>1</v>
      </c>
      <c r="I216" s="21" t="s">
        <v>25</v>
      </c>
      <c r="J216" s="48">
        <v>10000000</v>
      </c>
    </row>
    <row r="217" spans="1:124" s="54" customFormat="1" ht="62.4" x14ac:dyDescent="0.3">
      <c r="A217" s="21" t="s">
        <v>422</v>
      </c>
      <c r="B217" s="21" t="s">
        <v>469</v>
      </c>
      <c r="C217" s="21" t="s">
        <v>53</v>
      </c>
      <c r="D217" s="21" t="s">
        <v>58</v>
      </c>
      <c r="E217" s="24" t="s">
        <v>19</v>
      </c>
      <c r="F217" s="24" t="s">
        <v>103</v>
      </c>
      <c r="G217" s="68" t="s">
        <v>470</v>
      </c>
      <c r="H217" s="21">
        <v>1</v>
      </c>
      <c r="I217" s="21" t="s">
        <v>25</v>
      </c>
      <c r="J217" s="69">
        <v>8000000</v>
      </c>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8"/>
      <c r="AH217" s="28"/>
      <c r="AI217" s="28"/>
      <c r="AJ217" s="28"/>
      <c r="AK217" s="28"/>
      <c r="AL217" s="28"/>
      <c r="AM217" s="28"/>
      <c r="AN217" s="28"/>
      <c r="AO217" s="28"/>
      <c r="AP217" s="28"/>
      <c r="AQ217" s="28"/>
      <c r="AR217" s="28"/>
      <c r="AS217" s="28"/>
      <c r="AT217" s="28"/>
      <c r="AU217" s="28"/>
      <c r="AV217" s="28"/>
      <c r="AW217" s="28"/>
      <c r="AX217" s="28"/>
      <c r="AY217" s="28"/>
      <c r="AZ217" s="28"/>
      <c r="BA217" s="28"/>
      <c r="BB217" s="28"/>
      <c r="BC217" s="28"/>
      <c r="BD217" s="28"/>
      <c r="BE217" s="28"/>
      <c r="BF217" s="28"/>
      <c r="BG217" s="28"/>
      <c r="BH217" s="28"/>
      <c r="BI217" s="28"/>
      <c r="BJ217" s="28"/>
      <c r="BK217" s="28"/>
      <c r="BL217" s="28"/>
      <c r="BM217" s="28"/>
      <c r="BN217" s="28"/>
      <c r="BO217" s="28"/>
      <c r="BP217" s="28"/>
      <c r="BQ217" s="28"/>
      <c r="BR217" s="28"/>
      <c r="BS217" s="28"/>
      <c r="BT217" s="28"/>
      <c r="BU217" s="28"/>
      <c r="BV217" s="28"/>
      <c r="BW217" s="28"/>
      <c r="BX217" s="28"/>
      <c r="BY217" s="28"/>
      <c r="BZ217" s="28"/>
      <c r="CA217" s="28"/>
      <c r="CB217" s="28"/>
      <c r="CC217" s="28"/>
      <c r="CD217" s="28"/>
      <c r="CE217" s="28"/>
      <c r="CF217" s="28"/>
      <c r="CG217" s="28"/>
      <c r="CH217" s="28"/>
      <c r="CI217" s="28"/>
      <c r="CJ217" s="28"/>
      <c r="CK217" s="28"/>
      <c r="CL217" s="28"/>
      <c r="CM217" s="28"/>
      <c r="CN217" s="28"/>
      <c r="CO217" s="28"/>
      <c r="CP217" s="28"/>
      <c r="CQ217" s="28"/>
      <c r="CR217" s="28"/>
      <c r="CS217" s="28"/>
      <c r="CT217" s="28"/>
      <c r="CU217" s="28"/>
      <c r="CV217" s="28"/>
      <c r="CW217" s="28"/>
      <c r="CX217" s="28"/>
      <c r="CY217" s="28"/>
      <c r="CZ217" s="28"/>
      <c r="DA217" s="28"/>
      <c r="DB217" s="28"/>
      <c r="DC217" s="28"/>
      <c r="DD217" s="28"/>
      <c r="DE217" s="28"/>
      <c r="DF217" s="28"/>
      <c r="DG217" s="28"/>
      <c r="DH217" s="28"/>
      <c r="DI217" s="28"/>
      <c r="DJ217" s="28"/>
      <c r="DK217" s="28"/>
      <c r="DL217" s="28"/>
      <c r="DM217" s="28"/>
      <c r="DN217" s="28"/>
      <c r="DO217" s="28"/>
      <c r="DP217" s="28"/>
      <c r="DQ217" s="28"/>
      <c r="DR217" s="28"/>
      <c r="DS217" s="28"/>
      <c r="DT217" s="28"/>
    </row>
    <row r="218" spans="1:124" s="54" customFormat="1" x14ac:dyDescent="0.3">
      <c r="A218" s="21" t="s">
        <v>422</v>
      </c>
      <c r="B218" s="21" t="s">
        <v>469</v>
      </c>
      <c r="C218" s="21" t="s">
        <v>53</v>
      </c>
      <c r="D218" s="21" t="s">
        <v>56</v>
      </c>
      <c r="E218" s="24" t="s">
        <v>19</v>
      </c>
      <c r="F218" s="24" t="s">
        <v>84</v>
      </c>
      <c r="G218" s="70" t="s">
        <v>471</v>
      </c>
      <c r="H218" s="21">
        <v>200</v>
      </c>
      <c r="I218" s="21" t="s">
        <v>25</v>
      </c>
      <c r="J218" s="69">
        <v>1000000</v>
      </c>
      <c r="K218" s="28"/>
      <c r="L218" s="28"/>
      <c r="M218" s="28"/>
      <c r="N218" s="28"/>
      <c r="O218" s="28"/>
      <c r="P218" s="28"/>
      <c r="Q218" s="28"/>
      <c r="R218" s="28"/>
      <c r="S218" s="28"/>
      <c r="T218" s="28"/>
      <c r="U218" s="28"/>
      <c r="V218" s="28"/>
      <c r="W218" s="28"/>
      <c r="X218" s="28"/>
      <c r="Y218" s="28"/>
      <c r="Z218" s="28"/>
      <c r="AA218" s="28"/>
      <c r="AB218" s="28"/>
      <c r="AC218" s="28"/>
      <c r="AD218" s="28"/>
      <c r="AE218" s="28"/>
      <c r="AF218" s="28"/>
      <c r="AG218" s="28"/>
      <c r="AH218" s="28"/>
      <c r="AI218" s="28"/>
      <c r="AJ218" s="28"/>
      <c r="AK218" s="28"/>
      <c r="AL218" s="28"/>
      <c r="AM218" s="28"/>
      <c r="AN218" s="28"/>
      <c r="AO218" s="28"/>
      <c r="AP218" s="28"/>
      <c r="AQ218" s="28"/>
      <c r="AR218" s="28"/>
      <c r="AS218" s="28"/>
      <c r="AT218" s="28"/>
      <c r="AU218" s="28"/>
      <c r="AV218" s="28"/>
      <c r="AW218" s="28"/>
      <c r="AX218" s="28"/>
      <c r="AY218" s="28"/>
      <c r="AZ218" s="28"/>
      <c r="BA218" s="28"/>
      <c r="BB218" s="28"/>
      <c r="BC218" s="28"/>
      <c r="BD218" s="28"/>
      <c r="BE218" s="28"/>
      <c r="BF218" s="28"/>
      <c r="BG218" s="28"/>
      <c r="BH218" s="28"/>
      <c r="BI218" s="28"/>
      <c r="BJ218" s="28"/>
      <c r="BK218" s="28"/>
      <c r="BL218" s="28"/>
      <c r="BM218" s="28"/>
      <c r="BN218" s="28"/>
      <c r="BO218" s="28"/>
      <c r="BP218" s="28"/>
      <c r="BQ218" s="28"/>
      <c r="BR218" s="28"/>
      <c r="BS218" s="28"/>
      <c r="BT218" s="28"/>
      <c r="BU218" s="28"/>
      <c r="BV218" s="28"/>
      <c r="BW218" s="28"/>
      <c r="BX218" s="28"/>
      <c r="BY218" s="28"/>
      <c r="BZ218" s="28"/>
      <c r="CA218" s="28"/>
      <c r="CB218" s="28"/>
      <c r="CC218" s="28"/>
      <c r="CD218" s="28"/>
      <c r="CE218" s="28"/>
      <c r="CF218" s="28"/>
      <c r="CG218" s="28"/>
      <c r="CH218" s="28"/>
      <c r="CI218" s="28"/>
      <c r="CJ218" s="28"/>
      <c r="CK218" s="28"/>
      <c r="CL218" s="28"/>
      <c r="CM218" s="28"/>
      <c r="CN218" s="28"/>
      <c r="CO218" s="28"/>
      <c r="CP218" s="28"/>
      <c r="CQ218" s="28"/>
      <c r="CR218" s="28"/>
      <c r="CS218" s="28"/>
      <c r="CT218" s="28"/>
      <c r="CU218" s="28"/>
      <c r="CV218" s="28"/>
      <c r="CW218" s="28"/>
      <c r="CX218" s="28"/>
      <c r="CY218" s="28"/>
      <c r="CZ218" s="28"/>
      <c r="DA218" s="28"/>
      <c r="DB218" s="28"/>
      <c r="DC218" s="28"/>
      <c r="DD218" s="28"/>
      <c r="DE218" s="28"/>
      <c r="DF218" s="28"/>
      <c r="DG218" s="28"/>
      <c r="DH218" s="28"/>
      <c r="DI218" s="28"/>
      <c r="DJ218" s="28"/>
      <c r="DK218" s="28"/>
      <c r="DL218" s="28"/>
      <c r="DM218" s="28"/>
      <c r="DN218" s="28"/>
      <c r="DO218" s="28"/>
      <c r="DP218" s="28"/>
      <c r="DQ218" s="28"/>
      <c r="DR218" s="28"/>
      <c r="DS218" s="28"/>
      <c r="DT218" s="28"/>
    </row>
    <row r="219" spans="1:124" s="28" customFormat="1" ht="14.4" x14ac:dyDescent="0.3">
      <c r="A219" s="21" t="s">
        <v>14</v>
      </c>
      <c r="B219" s="21" t="s">
        <v>232</v>
      </c>
      <c r="C219" s="21" t="s">
        <v>71</v>
      </c>
      <c r="D219" s="21" t="s">
        <v>58</v>
      </c>
      <c r="E219" s="24" t="s">
        <v>18</v>
      </c>
      <c r="F219" s="24" t="s">
        <v>58</v>
      </c>
      <c r="G219" s="49" t="s">
        <v>233</v>
      </c>
      <c r="H219" s="21">
        <v>1</v>
      </c>
      <c r="I219" s="21" t="s">
        <v>25</v>
      </c>
      <c r="J219" s="48">
        <v>3000000</v>
      </c>
    </row>
    <row r="220" spans="1:124" s="28" customFormat="1" ht="14.4" x14ac:dyDescent="0.3">
      <c r="A220" s="21" t="s">
        <v>14</v>
      </c>
      <c r="B220" s="21" t="s">
        <v>232</v>
      </c>
      <c r="C220" s="21" t="s">
        <v>71</v>
      </c>
      <c r="D220" s="21" t="s">
        <v>58</v>
      </c>
      <c r="E220" s="24" t="s">
        <v>18</v>
      </c>
      <c r="F220" s="24" t="s">
        <v>58</v>
      </c>
      <c r="G220" s="49" t="s">
        <v>234</v>
      </c>
      <c r="H220" s="21">
        <v>1</v>
      </c>
      <c r="I220" s="21" t="s">
        <v>25</v>
      </c>
      <c r="J220" s="48">
        <v>3000000</v>
      </c>
    </row>
    <row r="221" spans="1:124" s="28" customFormat="1" ht="14.4" x14ac:dyDescent="0.3">
      <c r="A221" s="21" t="s">
        <v>14</v>
      </c>
      <c r="B221" s="21" t="s">
        <v>232</v>
      </c>
      <c r="C221" s="21" t="s">
        <v>71</v>
      </c>
      <c r="D221" s="21" t="s">
        <v>58</v>
      </c>
      <c r="E221" s="24" t="s">
        <v>18</v>
      </c>
      <c r="F221" s="24" t="s">
        <v>58</v>
      </c>
      <c r="G221" s="63" t="s">
        <v>235</v>
      </c>
      <c r="H221" s="51">
        <v>1</v>
      </c>
      <c r="I221" s="51" t="s">
        <v>25</v>
      </c>
      <c r="J221" s="71">
        <v>900000000</v>
      </c>
    </row>
    <row r="222" spans="1:124" s="28" customFormat="1" ht="14.4" x14ac:dyDescent="0.3">
      <c r="A222" s="21" t="s">
        <v>14</v>
      </c>
      <c r="B222" s="21" t="s">
        <v>232</v>
      </c>
      <c r="C222" s="21" t="s">
        <v>71</v>
      </c>
      <c r="D222" s="21" t="s">
        <v>58</v>
      </c>
      <c r="E222" s="24" t="s">
        <v>18</v>
      </c>
      <c r="F222" s="24" t="s">
        <v>58</v>
      </c>
      <c r="G222" s="63" t="s">
        <v>236</v>
      </c>
      <c r="H222" s="51">
        <v>1</v>
      </c>
      <c r="I222" s="51" t="s">
        <v>25</v>
      </c>
      <c r="J222" s="71">
        <v>2500000000</v>
      </c>
    </row>
    <row r="223" spans="1:124" s="28" customFormat="1" ht="43.2" x14ac:dyDescent="0.3">
      <c r="A223" s="21" t="s">
        <v>14</v>
      </c>
      <c r="B223" s="21" t="s">
        <v>237</v>
      </c>
      <c r="C223" s="21" t="s">
        <v>55</v>
      </c>
      <c r="D223" s="21" t="s">
        <v>58</v>
      </c>
      <c r="E223" s="24" t="s">
        <v>16</v>
      </c>
      <c r="F223" s="24" t="s">
        <v>105</v>
      </c>
      <c r="G223" s="20" t="s">
        <v>388</v>
      </c>
      <c r="H223" s="21" t="s">
        <v>62</v>
      </c>
      <c r="I223" s="21" t="s">
        <v>25</v>
      </c>
      <c r="J223" s="48">
        <v>45000000</v>
      </c>
    </row>
    <row r="224" spans="1:124" s="28" customFormat="1" ht="28.8" x14ac:dyDescent="0.3">
      <c r="A224" s="21" t="s">
        <v>14</v>
      </c>
      <c r="B224" s="21" t="s">
        <v>237</v>
      </c>
      <c r="C224" s="21" t="s">
        <v>55</v>
      </c>
      <c r="D224" s="21" t="s">
        <v>58</v>
      </c>
      <c r="E224" s="24" t="s">
        <v>16</v>
      </c>
      <c r="F224" s="24" t="s">
        <v>105</v>
      </c>
      <c r="G224" s="20" t="s">
        <v>389</v>
      </c>
      <c r="H224" s="21">
        <v>3</v>
      </c>
      <c r="I224" s="21" t="s">
        <v>25</v>
      </c>
      <c r="J224" s="48">
        <v>148000000</v>
      </c>
    </row>
    <row r="225" spans="1:10" s="28" customFormat="1" ht="43.2" x14ac:dyDescent="0.3">
      <c r="A225" s="21" t="s">
        <v>14</v>
      </c>
      <c r="B225" s="21" t="s">
        <v>237</v>
      </c>
      <c r="C225" s="21" t="s">
        <v>55</v>
      </c>
      <c r="D225" s="21" t="s">
        <v>58</v>
      </c>
      <c r="E225" s="24" t="s">
        <v>16</v>
      </c>
      <c r="F225" s="24" t="s">
        <v>58</v>
      </c>
      <c r="G225" s="20" t="s">
        <v>390</v>
      </c>
      <c r="H225" s="21" t="s">
        <v>62</v>
      </c>
      <c r="I225" s="21" t="s">
        <v>25</v>
      </c>
      <c r="J225" s="48">
        <v>95000000</v>
      </c>
    </row>
    <row r="226" spans="1:10" s="28" customFormat="1" ht="14.4" x14ac:dyDescent="0.3">
      <c r="A226" s="21" t="s">
        <v>14</v>
      </c>
      <c r="B226" s="21" t="s">
        <v>238</v>
      </c>
      <c r="C226" s="21" t="s">
        <v>55</v>
      </c>
      <c r="D226" s="21" t="s">
        <v>58</v>
      </c>
      <c r="E226" s="24" t="s">
        <v>63</v>
      </c>
      <c r="F226" s="24" t="s">
        <v>78</v>
      </c>
      <c r="G226" s="20" t="s">
        <v>239</v>
      </c>
      <c r="H226" s="21">
        <v>1</v>
      </c>
      <c r="I226" s="21" t="s">
        <v>25</v>
      </c>
      <c r="J226" s="48">
        <v>20000000</v>
      </c>
    </row>
    <row r="227" spans="1:10" s="28" customFormat="1" ht="14.4" x14ac:dyDescent="0.3">
      <c r="A227" s="21" t="s">
        <v>14</v>
      </c>
      <c r="B227" s="21" t="s">
        <v>238</v>
      </c>
      <c r="C227" s="21" t="s">
        <v>55</v>
      </c>
      <c r="D227" s="21" t="s">
        <v>58</v>
      </c>
      <c r="E227" s="24" t="s">
        <v>63</v>
      </c>
      <c r="F227" s="24" t="s">
        <v>103</v>
      </c>
      <c r="G227" s="20" t="s">
        <v>240</v>
      </c>
      <c r="H227" s="21">
        <v>15</v>
      </c>
      <c r="I227" s="21" t="s">
        <v>62</v>
      </c>
      <c r="J227" s="48">
        <v>40000000</v>
      </c>
    </row>
    <row r="228" spans="1:10" s="28" customFormat="1" ht="14.4" x14ac:dyDescent="0.3">
      <c r="A228" s="21" t="s">
        <v>422</v>
      </c>
      <c r="B228" s="21" t="s">
        <v>63</v>
      </c>
      <c r="C228" s="21" t="s">
        <v>55</v>
      </c>
      <c r="D228" s="21" t="s">
        <v>58</v>
      </c>
      <c r="E228" s="24" t="s">
        <v>63</v>
      </c>
      <c r="F228" s="24" t="s">
        <v>58</v>
      </c>
      <c r="G228" s="20" t="s">
        <v>241</v>
      </c>
      <c r="H228" s="21">
        <v>4</v>
      </c>
      <c r="I228" s="21" t="s">
        <v>25</v>
      </c>
      <c r="J228" s="48">
        <v>100000000</v>
      </c>
    </row>
    <row r="229" spans="1:10" s="28" customFormat="1" ht="14.4" x14ac:dyDescent="0.3">
      <c r="A229" s="21" t="s">
        <v>422</v>
      </c>
      <c r="B229" s="21" t="s">
        <v>63</v>
      </c>
      <c r="C229" s="21" t="s">
        <v>55</v>
      </c>
      <c r="D229" s="21" t="s">
        <v>58</v>
      </c>
      <c r="E229" s="24" t="s">
        <v>63</v>
      </c>
      <c r="F229" s="24" t="s">
        <v>58</v>
      </c>
      <c r="G229" s="20" t="s">
        <v>242</v>
      </c>
      <c r="H229" s="21">
        <v>2</v>
      </c>
      <c r="I229" s="21" t="s">
        <v>25</v>
      </c>
      <c r="J229" s="48">
        <v>80000000</v>
      </c>
    </row>
    <row r="230" spans="1:10" s="28" customFormat="1" ht="14.4" x14ac:dyDescent="0.3">
      <c r="A230" s="21" t="s">
        <v>422</v>
      </c>
      <c r="B230" s="21" t="s">
        <v>63</v>
      </c>
      <c r="C230" s="21" t="s">
        <v>55</v>
      </c>
      <c r="D230" s="21" t="s">
        <v>58</v>
      </c>
      <c r="E230" s="24" t="s">
        <v>63</v>
      </c>
      <c r="F230" s="24" t="s">
        <v>58</v>
      </c>
      <c r="G230" s="20" t="s">
        <v>243</v>
      </c>
      <c r="H230" s="21">
        <v>2</v>
      </c>
      <c r="I230" s="21" t="s">
        <v>25</v>
      </c>
      <c r="J230" s="48">
        <v>65000000</v>
      </c>
    </row>
    <row r="231" spans="1:10" s="28" customFormat="1" ht="14.4" x14ac:dyDescent="0.3">
      <c r="A231" s="21" t="s">
        <v>422</v>
      </c>
      <c r="B231" s="21" t="s">
        <v>63</v>
      </c>
      <c r="C231" s="21" t="s">
        <v>55</v>
      </c>
      <c r="D231" s="21" t="s">
        <v>58</v>
      </c>
      <c r="E231" s="24" t="s">
        <v>63</v>
      </c>
      <c r="F231" s="24" t="s">
        <v>58</v>
      </c>
      <c r="G231" s="20" t="s">
        <v>244</v>
      </c>
      <c r="H231" s="21">
        <v>1</v>
      </c>
      <c r="I231" s="21" t="s">
        <v>25</v>
      </c>
      <c r="J231" s="48">
        <v>250000000</v>
      </c>
    </row>
    <row r="232" spans="1:10" s="28" customFormat="1" ht="14.4" x14ac:dyDescent="0.3">
      <c r="A232" s="21" t="s">
        <v>422</v>
      </c>
      <c r="B232" s="21" t="s">
        <v>63</v>
      </c>
      <c r="C232" s="21" t="s">
        <v>55</v>
      </c>
      <c r="D232" s="21" t="s">
        <v>58</v>
      </c>
      <c r="E232" s="24" t="s">
        <v>63</v>
      </c>
      <c r="F232" s="24" t="s">
        <v>76</v>
      </c>
      <c r="G232" s="20" t="s">
        <v>245</v>
      </c>
      <c r="H232" s="21">
        <v>1400</v>
      </c>
      <c r="I232" s="21" t="s">
        <v>25</v>
      </c>
      <c r="J232" s="48">
        <v>600000000</v>
      </c>
    </row>
    <row r="233" spans="1:10" s="28" customFormat="1" ht="14.4" x14ac:dyDescent="0.3">
      <c r="A233" s="21" t="s">
        <v>422</v>
      </c>
      <c r="B233" s="21" t="s">
        <v>63</v>
      </c>
      <c r="C233" s="21" t="s">
        <v>55</v>
      </c>
      <c r="D233" s="21" t="s">
        <v>58</v>
      </c>
      <c r="E233" s="24" t="s">
        <v>63</v>
      </c>
      <c r="F233" s="24" t="s">
        <v>76</v>
      </c>
      <c r="G233" s="20" t="s">
        <v>246</v>
      </c>
      <c r="H233" s="21">
        <v>1500</v>
      </c>
      <c r="I233" s="21" t="s">
        <v>25</v>
      </c>
      <c r="J233" s="48">
        <v>50000000</v>
      </c>
    </row>
    <row r="234" spans="1:10" s="28" customFormat="1" ht="14.4" x14ac:dyDescent="0.3">
      <c r="A234" s="21" t="s">
        <v>422</v>
      </c>
      <c r="B234" s="21" t="s">
        <v>63</v>
      </c>
      <c r="C234" s="21" t="s">
        <v>55</v>
      </c>
      <c r="D234" s="21" t="s">
        <v>58</v>
      </c>
      <c r="E234" s="24" t="s">
        <v>63</v>
      </c>
      <c r="F234" s="24" t="s">
        <v>58</v>
      </c>
      <c r="G234" s="20" t="s">
        <v>247</v>
      </c>
      <c r="H234" s="21">
        <v>1100</v>
      </c>
      <c r="I234" s="21" t="s">
        <v>22</v>
      </c>
      <c r="J234" s="48">
        <v>144000000</v>
      </c>
    </row>
    <row r="235" spans="1:10" s="28" customFormat="1" ht="14.4" x14ac:dyDescent="0.3">
      <c r="A235" s="21" t="s">
        <v>422</v>
      </c>
      <c r="B235" s="21" t="s">
        <v>63</v>
      </c>
      <c r="C235" s="21" t="s">
        <v>55</v>
      </c>
      <c r="D235" s="21" t="s">
        <v>58</v>
      </c>
      <c r="E235" s="24" t="s">
        <v>63</v>
      </c>
      <c r="F235" s="24" t="s">
        <v>58</v>
      </c>
      <c r="G235" s="20" t="s">
        <v>248</v>
      </c>
      <c r="H235" s="21">
        <v>1</v>
      </c>
      <c r="I235" s="21" t="s">
        <v>25</v>
      </c>
      <c r="J235" s="48">
        <v>1200000</v>
      </c>
    </row>
    <row r="236" spans="1:10" s="28" customFormat="1" ht="28.8" x14ac:dyDescent="0.3">
      <c r="A236" s="21" t="s">
        <v>422</v>
      </c>
      <c r="B236" s="21" t="s">
        <v>63</v>
      </c>
      <c r="C236" s="21" t="s">
        <v>55</v>
      </c>
      <c r="D236" s="21" t="s">
        <v>58</v>
      </c>
      <c r="E236" s="24" t="s">
        <v>63</v>
      </c>
      <c r="F236" s="24" t="s">
        <v>77</v>
      </c>
      <c r="G236" s="20" t="s">
        <v>249</v>
      </c>
      <c r="H236" s="21" t="s">
        <v>62</v>
      </c>
      <c r="I236" s="21" t="s">
        <v>25</v>
      </c>
      <c r="J236" s="48">
        <v>200000000</v>
      </c>
    </row>
    <row r="237" spans="1:10" s="28" customFormat="1" ht="14.4" x14ac:dyDescent="0.3">
      <c r="A237" s="21" t="s">
        <v>422</v>
      </c>
      <c r="B237" s="21" t="s">
        <v>63</v>
      </c>
      <c r="C237" s="21" t="s">
        <v>55</v>
      </c>
      <c r="D237" s="21" t="s">
        <v>58</v>
      </c>
      <c r="E237" s="24" t="s">
        <v>63</v>
      </c>
      <c r="F237" s="24" t="s">
        <v>76</v>
      </c>
      <c r="G237" s="20" t="s">
        <v>250</v>
      </c>
      <c r="H237" s="21">
        <v>2</v>
      </c>
      <c r="I237" s="21" t="s">
        <v>25</v>
      </c>
      <c r="J237" s="48">
        <v>50000000</v>
      </c>
    </row>
    <row r="238" spans="1:10" s="28" customFormat="1" ht="14.4" x14ac:dyDescent="0.3">
      <c r="A238" s="21" t="s">
        <v>422</v>
      </c>
      <c r="B238" s="21" t="s">
        <v>63</v>
      </c>
      <c r="C238" s="21" t="s">
        <v>55</v>
      </c>
      <c r="D238" s="21" t="s">
        <v>58</v>
      </c>
      <c r="E238" s="24" t="s">
        <v>63</v>
      </c>
      <c r="F238" s="24" t="s">
        <v>76</v>
      </c>
      <c r="G238" s="20" t="s">
        <v>251</v>
      </c>
      <c r="H238" s="21" t="s">
        <v>62</v>
      </c>
      <c r="I238" s="21" t="s">
        <v>25</v>
      </c>
      <c r="J238" s="48">
        <v>120000000</v>
      </c>
    </row>
    <row r="239" spans="1:10" s="28" customFormat="1" ht="14.4" x14ac:dyDescent="0.3">
      <c r="A239" s="58" t="s">
        <v>422</v>
      </c>
      <c r="B239" s="58" t="s">
        <v>63</v>
      </c>
      <c r="C239" s="58" t="s">
        <v>55</v>
      </c>
      <c r="D239" s="58" t="s">
        <v>58</v>
      </c>
      <c r="E239" s="59" t="s">
        <v>63</v>
      </c>
      <c r="F239" s="59" t="s">
        <v>58</v>
      </c>
      <c r="G239" s="60" t="s">
        <v>252</v>
      </c>
      <c r="H239" s="58">
        <v>1</v>
      </c>
      <c r="I239" s="58" t="s">
        <v>25</v>
      </c>
      <c r="J239" s="61">
        <v>120000000</v>
      </c>
    </row>
    <row r="240" spans="1:10" s="28" customFormat="1" ht="14.4" x14ac:dyDescent="0.3">
      <c r="A240" s="21" t="s">
        <v>422</v>
      </c>
      <c r="B240" s="21" t="s">
        <v>63</v>
      </c>
      <c r="C240" s="21" t="s">
        <v>55</v>
      </c>
      <c r="D240" s="21" t="s">
        <v>58</v>
      </c>
      <c r="E240" s="24" t="s">
        <v>63</v>
      </c>
      <c r="F240" s="24" t="s">
        <v>58</v>
      </c>
      <c r="G240" s="20" t="s">
        <v>253</v>
      </c>
      <c r="H240" s="21" t="s">
        <v>62</v>
      </c>
      <c r="I240" s="21" t="s">
        <v>25</v>
      </c>
      <c r="J240" s="48">
        <v>80000000</v>
      </c>
    </row>
    <row r="241" spans="1:10" s="28" customFormat="1" ht="14.4" x14ac:dyDescent="0.3">
      <c r="A241" s="21" t="s">
        <v>422</v>
      </c>
      <c r="B241" s="21" t="s">
        <v>63</v>
      </c>
      <c r="C241" s="21" t="s">
        <v>55</v>
      </c>
      <c r="D241" s="21" t="s">
        <v>58</v>
      </c>
      <c r="E241" s="24" t="s">
        <v>63</v>
      </c>
      <c r="F241" s="24" t="s">
        <v>58</v>
      </c>
      <c r="G241" s="20" t="s">
        <v>254</v>
      </c>
      <c r="H241" s="21">
        <v>10</v>
      </c>
      <c r="I241" s="21" t="s">
        <v>25</v>
      </c>
      <c r="J241" s="48">
        <v>60000000</v>
      </c>
    </row>
    <row r="242" spans="1:10" s="28" customFormat="1" ht="14.4" x14ac:dyDescent="0.3">
      <c r="A242" s="21" t="s">
        <v>422</v>
      </c>
      <c r="B242" s="21" t="s">
        <v>63</v>
      </c>
      <c r="C242" s="21" t="s">
        <v>55</v>
      </c>
      <c r="D242" s="21" t="s">
        <v>58</v>
      </c>
      <c r="E242" s="24" t="s">
        <v>63</v>
      </c>
      <c r="F242" s="24" t="s">
        <v>58</v>
      </c>
      <c r="G242" s="20" t="s">
        <v>482</v>
      </c>
      <c r="H242" s="21" t="s">
        <v>62</v>
      </c>
      <c r="I242" s="21" t="s">
        <v>25</v>
      </c>
      <c r="J242" s="48">
        <v>350000000</v>
      </c>
    </row>
    <row r="243" spans="1:10" s="28" customFormat="1" ht="14.4" x14ac:dyDescent="0.3">
      <c r="A243" s="21" t="s">
        <v>422</v>
      </c>
      <c r="B243" s="21" t="s">
        <v>63</v>
      </c>
      <c r="C243" s="21" t="s">
        <v>55</v>
      </c>
      <c r="D243" s="21" t="s">
        <v>58</v>
      </c>
      <c r="E243" s="24" t="s">
        <v>63</v>
      </c>
      <c r="F243" s="24" t="s">
        <v>58</v>
      </c>
      <c r="G243" s="20" t="s">
        <v>255</v>
      </c>
      <c r="H243" s="21">
        <v>5</v>
      </c>
      <c r="I243" s="21" t="s">
        <v>25</v>
      </c>
      <c r="J243" s="48">
        <v>32000000</v>
      </c>
    </row>
    <row r="244" spans="1:10" s="28" customFormat="1" ht="14.4" x14ac:dyDescent="0.3">
      <c r="A244" s="21" t="s">
        <v>422</v>
      </c>
      <c r="B244" s="21" t="s">
        <v>63</v>
      </c>
      <c r="C244" s="21" t="s">
        <v>55</v>
      </c>
      <c r="D244" s="21" t="s">
        <v>58</v>
      </c>
      <c r="E244" s="24" t="s">
        <v>63</v>
      </c>
      <c r="F244" s="24" t="s">
        <v>76</v>
      </c>
      <c r="G244" s="20" t="s">
        <v>256</v>
      </c>
      <c r="H244" s="21" t="s">
        <v>62</v>
      </c>
      <c r="I244" s="21" t="s">
        <v>25</v>
      </c>
      <c r="J244" s="48">
        <v>50000000</v>
      </c>
    </row>
    <row r="245" spans="1:10" s="28" customFormat="1" ht="14.4" x14ac:dyDescent="0.3">
      <c r="A245" s="21" t="s">
        <v>422</v>
      </c>
      <c r="B245" s="21" t="s">
        <v>63</v>
      </c>
      <c r="C245" s="21" t="s">
        <v>55</v>
      </c>
      <c r="D245" s="21" t="s">
        <v>58</v>
      </c>
      <c r="E245" s="24" t="s">
        <v>63</v>
      </c>
      <c r="F245" s="24" t="s">
        <v>76</v>
      </c>
      <c r="G245" s="20" t="s">
        <v>257</v>
      </c>
      <c r="H245" s="21">
        <v>1</v>
      </c>
      <c r="I245" s="21" t="s">
        <v>25</v>
      </c>
      <c r="J245" s="48">
        <v>193478261</v>
      </c>
    </row>
    <row r="246" spans="1:10" s="28" customFormat="1" ht="14.4" x14ac:dyDescent="0.3">
      <c r="A246" s="21" t="s">
        <v>422</v>
      </c>
      <c r="B246" s="21" t="s">
        <v>63</v>
      </c>
      <c r="C246" s="21" t="s">
        <v>55</v>
      </c>
      <c r="D246" s="21" t="s">
        <v>58</v>
      </c>
      <c r="E246" s="24" t="s">
        <v>63</v>
      </c>
      <c r="F246" s="24" t="s">
        <v>58</v>
      </c>
      <c r="G246" s="20" t="s">
        <v>258</v>
      </c>
      <c r="H246" s="21" t="s">
        <v>62</v>
      </c>
      <c r="I246" s="21" t="s">
        <v>25</v>
      </c>
      <c r="J246" s="48">
        <f>28000000*12</f>
        <v>336000000</v>
      </c>
    </row>
    <row r="247" spans="1:10" s="28" customFormat="1" ht="14.4" x14ac:dyDescent="0.3">
      <c r="A247" s="21" t="s">
        <v>422</v>
      </c>
      <c r="B247" s="21" t="s">
        <v>63</v>
      </c>
      <c r="C247" s="21" t="s">
        <v>55</v>
      </c>
      <c r="D247" s="21" t="s">
        <v>58</v>
      </c>
      <c r="E247" s="24" t="s">
        <v>63</v>
      </c>
      <c r="F247" s="24" t="s">
        <v>58</v>
      </c>
      <c r="G247" s="20" t="s">
        <v>259</v>
      </c>
      <c r="H247" s="21" t="s">
        <v>62</v>
      </c>
      <c r="I247" s="21" t="s">
        <v>25</v>
      </c>
      <c r="J247" s="48">
        <v>50000000</v>
      </c>
    </row>
    <row r="248" spans="1:10" s="28" customFormat="1" ht="14.4" x14ac:dyDescent="0.3">
      <c r="A248" s="21" t="s">
        <v>422</v>
      </c>
      <c r="B248" s="21" t="s">
        <v>63</v>
      </c>
      <c r="C248" s="21" t="s">
        <v>55</v>
      </c>
      <c r="D248" s="21" t="s">
        <v>58</v>
      </c>
      <c r="E248" s="24" t="s">
        <v>63</v>
      </c>
      <c r="F248" s="24" t="s">
        <v>58</v>
      </c>
      <c r="G248" s="20" t="s">
        <v>260</v>
      </c>
      <c r="H248" s="21" t="s">
        <v>62</v>
      </c>
      <c r="I248" s="21" t="s">
        <v>25</v>
      </c>
      <c r="J248" s="48">
        <v>160000000</v>
      </c>
    </row>
    <row r="249" spans="1:10" s="28" customFormat="1" ht="14.4" x14ac:dyDescent="0.3">
      <c r="A249" s="21" t="s">
        <v>422</v>
      </c>
      <c r="B249" s="21" t="s">
        <v>63</v>
      </c>
      <c r="C249" s="21" t="s">
        <v>55</v>
      </c>
      <c r="D249" s="21" t="s">
        <v>58</v>
      </c>
      <c r="E249" s="24" t="s">
        <v>63</v>
      </c>
      <c r="F249" s="24" t="s">
        <v>58</v>
      </c>
      <c r="G249" s="20" t="s">
        <v>261</v>
      </c>
      <c r="H249" s="21" t="s">
        <v>62</v>
      </c>
      <c r="I249" s="21" t="s">
        <v>25</v>
      </c>
      <c r="J249" s="48">
        <v>150000000</v>
      </c>
    </row>
    <row r="250" spans="1:10" s="28" customFormat="1" ht="14.4" x14ac:dyDescent="0.3">
      <c r="A250" s="21" t="s">
        <v>422</v>
      </c>
      <c r="B250" s="21" t="s">
        <v>63</v>
      </c>
      <c r="C250" s="21" t="s">
        <v>55</v>
      </c>
      <c r="D250" s="21" t="s">
        <v>56</v>
      </c>
      <c r="E250" s="24" t="s">
        <v>63</v>
      </c>
      <c r="F250" s="24" t="s">
        <v>80</v>
      </c>
      <c r="G250" s="20" t="s">
        <v>262</v>
      </c>
      <c r="H250" s="21">
        <v>1</v>
      </c>
      <c r="I250" s="21" t="s">
        <v>25</v>
      </c>
      <c r="J250" s="48">
        <v>300000000</v>
      </c>
    </row>
    <row r="251" spans="1:10" s="28" customFormat="1" ht="14.4" x14ac:dyDescent="0.3">
      <c r="A251" s="21" t="s">
        <v>14</v>
      </c>
      <c r="B251" s="21" t="s">
        <v>263</v>
      </c>
      <c r="C251" s="21" t="s">
        <v>52</v>
      </c>
      <c r="D251" s="21" t="s">
        <v>56</v>
      </c>
      <c r="E251" s="24" t="s">
        <v>60</v>
      </c>
      <c r="F251" s="24" t="s">
        <v>80</v>
      </c>
      <c r="G251" s="20" t="s">
        <v>264</v>
      </c>
      <c r="H251" s="21">
        <v>1</v>
      </c>
      <c r="I251" s="21" t="s">
        <v>24</v>
      </c>
      <c r="J251" s="48">
        <v>14500000</v>
      </c>
    </row>
    <row r="252" spans="1:10" s="28" customFormat="1" ht="14.4" x14ac:dyDescent="0.3">
      <c r="A252" s="21" t="s">
        <v>14</v>
      </c>
      <c r="B252" s="21" t="s">
        <v>263</v>
      </c>
      <c r="C252" s="21" t="s">
        <v>52</v>
      </c>
      <c r="D252" s="21" t="s">
        <v>56</v>
      </c>
      <c r="E252" s="24" t="s">
        <v>60</v>
      </c>
      <c r="F252" s="24" t="s">
        <v>80</v>
      </c>
      <c r="G252" s="20" t="s">
        <v>119</v>
      </c>
      <c r="H252" s="21">
        <v>1</v>
      </c>
      <c r="I252" s="21" t="s">
        <v>24</v>
      </c>
      <c r="J252" s="48">
        <v>11013200</v>
      </c>
    </row>
    <row r="253" spans="1:10" s="28" customFormat="1" ht="14.4" x14ac:dyDescent="0.3">
      <c r="A253" s="21" t="s">
        <v>14</v>
      </c>
      <c r="B253" s="21" t="s">
        <v>263</v>
      </c>
      <c r="C253" s="21" t="s">
        <v>52</v>
      </c>
      <c r="D253" s="21" t="s">
        <v>56</v>
      </c>
      <c r="E253" s="24" t="s">
        <v>60</v>
      </c>
      <c r="F253" s="24" t="s">
        <v>80</v>
      </c>
      <c r="G253" s="62" t="s">
        <v>391</v>
      </c>
      <c r="H253" s="21">
        <v>7</v>
      </c>
      <c r="I253" s="21" t="s">
        <v>24</v>
      </c>
      <c r="J253" s="48">
        <v>58177770</v>
      </c>
    </row>
    <row r="254" spans="1:10" s="28" customFormat="1" ht="14.4" x14ac:dyDescent="0.3">
      <c r="A254" s="21" t="s">
        <v>14</v>
      </c>
      <c r="B254" s="21" t="s">
        <v>263</v>
      </c>
      <c r="C254" s="21" t="s">
        <v>52</v>
      </c>
      <c r="D254" s="21" t="s">
        <v>56</v>
      </c>
      <c r="E254" s="24" t="s">
        <v>60</v>
      </c>
      <c r="F254" s="24" t="s">
        <v>80</v>
      </c>
      <c r="G254" s="72" t="s">
        <v>265</v>
      </c>
      <c r="H254" s="21">
        <v>4</v>
      </c>
      <c r="I254" s="21" t="s">
        <v>24</v>
      </c>
      <c r="J254" s="48">
        <v>23584905</v>
      </c>
    </row>
    <row r="255" spans="1:10" s="28" customFormat="1" ht="14.4" x14ac:dyDescent="0.3">
      <c r="A255" s="21" t="s">
        <v>14</v>
      </c>
      <c r="B255" s="21" t="s">
        <v>263</v>
      </c>
      <c r="C255" s="21" t="s">
        <v>52</v>
      </c>
      <c r="D255" s="21" t="s">
        <v>56</v>
      </c>
      <c r="E255" s="24" t="s">
        <v>60</v>
      </c>
      <c r="F255" s="24" t="s">
        <v>80</v>
      </c>
      <c r="G255" s="49" t="s">
        <v>266</v>
      </c>
      <c r="H255" s="21">
        <v>1</v>
      </c>
      <c r="I255" s="21" t="s">
        <v>24</v>
      </c>
      <c r="J255" s="48">
        <v>45000000</v>
      </c>
    </row>
    <row r="256" spans="1:10" s="28" customFormat="1" ht="14.4" x14ac:dyDescent="0.3">
      <c r="A256" s="64" t="s">
        <v>422</v>
      </c>
      <c r="B256" s="73" t="s">
        <v>480</v>
      </c>
      <c r="C256" s="64" t="s">
        <v>52</v>
      </c>
      <c r="D256" s="64" t="s">
        <v>58</v>
      </c>
      <c r="E256" s="73" t="s">
        <v>480</v>
      </c>
      <c r="F256" s="65" t="s">
        <v>58</v>
      </c>
      <c r="G256" s="74" t="s">
        <v>481</v>
      </c>
      <c r="H256" s="73">
        <v>1</v>
      </c>
      <c r="I256" s="73" t="s">
        <v>25</v>
      </c>
      <c r="J256" s="67">
        <f>8000000000*12</f>
        <v>96000000000</v>
      </c>
    </row>
    <row r="257" spans="1:10" s="28" customFormat="1" ht="43.2" x14ac:dyDescent="0.3">
      <c r="A257" s="21" t="s">
        <v>422</v>
      </c>
      <c r="B257" s="21" t="s">
        <v>271</v>
      </c>
      <c r="C257" s="21" t="s">
        <v>71</v>
      </c>
      <c r="D257" s="21" t="s">
        <v>58</v>
      </c>
      <c r="E257" s="24" t="s">
        <v>69</v>
      </c>
      <c r="F257" s="24" t="s">
        <v>58</v>
      </c>
      <c r="G257" s="20" t="s">
        <v>403</v>
      </c>
      <c r="H257" s="21" t="s">
        <v>272</v>
      </c>
      <c r="I257" s="21" t="s">
        <v>25</v>
      </c>
      <c r="J257" s="48">
        <v>5713214537.1109743</v>
      </c>
    </row>
    <row r="258" spans="1:10" s="28" customFormat="1" ht="28.8" x14ac:dyDescent="0.3">
      <c r="A258" s="21" t="s">
        <v>422</v>
      </c>
      <c r="B258" s="21" t="s">
        <v>271</v>
      </c>
      <c r="C258" s="21" t="s">
        <v>71</v>
      </c>
      <c r="D258" s="21" t="s">
        <v>58</v>
      </c>
      <c r="E258" s="24" t="s">
        <v>69</v>
      </c>
      <c r="F258" s="24" t="s">
        <v>58</v>
      </c>
      <c r="G258" s="20" t="s">
        <v>404</v>
      </c>
      <c r="H258" s="21" t="s">
        <v>62</v>
      </c>
      <c r="I258" s="21" t="s">
        <v>25</v>
      </c>
      <c r="J258" s="48">
        <v>3637470000</v>
      </c>
    </row>
    <row r="259" spans="1:10" s="28" customFormat="1" ht="28.8" x14ac:dyDescent="0.3">
      <c r="A259" s="21" t="s">
        <v>422</v>
      </c>
      <c r="B259" s="21" t="s">
        <v>271</v>
      </c>
      <c r="C259" s="21" t="s">
        <v>71</v>
      </c>
      <c r="D259" s="21" t="s">
        <v>58</v>
      </c>
      <c r="E259" s="24" t="s">
        <v>69</v>
      </c>
      <c r="F259" s="24" t="s">
        <v>58</v>
      </c>
      <c r="G259" s="20" t="s">
        <v>405</v>
      </c>
      <c r="H259" s="21" t="s">
        <v>62</v>
      </c>
      <c r="I259" s="21" t="s">
        <v>25</v>
      </c>
      <c r="J259" s="48">
        <v>8500000000</v>
      </c>
    </row>
    <row r="260" spans="1:10" s="28" customFormat="1" ht="28.8" x14ac:dyDescent="0.3">
      <c r="A260" s="21" t="s">
        <v>422</v>
      </c>
      <c r="B260" s="21" t="s">
        <v>271</v>
      </c>
      <c r="C260" s="21" t="s">
        <v>71</v>
      </c>
      <c r="D260" s="21" t="s">
        <v>58</v>
      </c>
      <c r="E260" s="24" t="s">
        <v>69</v>
      </c>
      <c r="F260" s="24" t="s">
        <v>58</v>
      </c>
      <c r="G260" s="20" t="s">
        <v>406</v>
      </c>
      <c r="H260" s="21" t="s">
        <v>274</v>
      </c>
      <c r="I260" s="21" t="s">
        <v>25</v>
      </c>
      <c r="J260" s="48">
        <v>3762900000</v>
      </c>
    </row>
    <row r="261" spans="1:10" s="28" customFormat="1" ht="28.8" x14ac:dyDescent="0.3">
      <c r="A261" s="21" t="s">
        <v>422</v>
      </c>
      <c r="B261" s="21" t="s">
        <v>271</v>
      </c>
      <c r="C261" s="21" t="s">
        <v>71</v>
      </c>
      <c r="D261" s="21" t="s">
        <v>58</v>
      </c>
      <c r="E261" s="24" t="s">
        <v>69</v>
      </c>
      <c r="F261" s="24" t="s">
        <v>58</v>
      </c>
      <c r="G261" s="20" t="s">
        <v>407</v>
      </c>
      <c r="H261" s="21" t="s">
        <v>62</v>
      </c>
      <c r="I261" s="21" t="s">
        <v>25</v>
      </c>
      <c r="J261" s="48">
        <v>339000000</v>
      </c>
    </row>
    <row r="262" spans="1:10" s="28" customFormat="1" ht="14.4" x14ac:dyDescent="0.3">
      <c r="A262" s="21" t="s">
        <v>422</v>
      </c>
      <c r="B262" s="21" t="s">
        <v>271</v>
      </c>
      <c r="C262" s="21" t="s">
        <v>71</v>
      </c>
      <c r="D262" s="21" t="s">
        <v>58</v>
      </c>
      <c r="E262" s="24" t="s">
        <v>69</v>
      </c>
      <c r="F262" s="24" t="s">
        <v>58</v>
      </c>
      <c r="G262" s="20" t="s">
        <v>408</v>
      </c>
      <c r="H262" s="21" t="s">
        <v>62</v>
      </c>
      <c r="I262" s="21" t="s">
        <v>25</v>
      </c>
      <c r="J262" s="48">
        <v>5650000000</v>
      </c>
    </row>
    <row r="263" spans="1:10" s="28" customFormat="1" ht="57.6" x14ac:dyDescent="0.3">
      <c r="A263" s="21" t="s">
        <v>422</v>
      </c>
      <c r="B263" s="21" t="s">
        <v>271</v>
      </c>
      <c r="C263" s="21" t="s">
        <v>71</v>
      </c>
      <c r="D263" s="21" t="s">
        <v>57</v>
      </c>
      <c r="E263" s="24" t="s">
        <v>69</v>
      </c>
      <c r="F263" s="24" t="s">
        <v>81</v>
      </c>
      <c r="G263" s="20" t="s">
        <v>275</v>
      </c>
      <c r="H263" s="24" t="s">
        <v>62</v>
      </c>
      <c r="I263" s="21" t="s">
        <v>25</v>
      </c>
      <c r="J263" s="48">
        <v>90400000</v>
      </c>
    </row>
    <row r="264" spans="1:10" s="28" customFormat="1" ht="28.8" x14ac:dyDescent="0.3">
      <c r="A264" s="21" t="s">
        <v>422</v>
      </c>
      <c r="B264" s="21" t="s">
        <v>271</v>
      </c>
      <c r="C264" s="21" t="s">
        <v>71</v>
      </c>
      <c r="D264" s="21" t="s">
        <v>56</v>
      </c>
      <c r="E264" s="24" t="s">
        <v>59</v>
      </c>
      <c r="F264" s="24" t="s">
        <v>80</v>
      </c>
      <c r="G264" s="20" t="s">
        <v>276</v>
      </c>
      <c r="H264" s="24" t="s">
        <v>62</v>
      </c>
      <c r="I264" s="21" t="s">
        <v>25</v>
      </c>
      <c r="J264" s="75">
        <v>565000000</v>
      </c>
    </row>
    <row r="265" spans="1:10" s="28" customFormat="1" ht="230.4" x14ac:dyDescent="0.3">
      <c r="A265" s="21" t="s">
        <v>422</v>
      </c>
      <c r="B265" s="21" t="s">
        <v>271</v>
      </c>
      <c r="C265" s="21" t="s">
        <v>71</v>
      </c>
      <c r="D265" s="21" t="s">
        <v>57</v>
      </c>
      <c r="E265" s="24" t="s">
        <v>69</v>
      </c>
      <c r="F265" s="24" t="s">
        <v>82</v>
      </c>
      <c r="G265" s="20" t="s">
        <v>277</v>
      </c>
      <c r="H265" s="24" t="s">
        <v>62</v>
      </c>
      <c r="I265" s="24" t="s">
        <v>25</v>
      </c>
      <c r="J265" s="75">
        <v>2034000000</v>
      </c>
    </row>
    <row r="266" spans="1:10" s="28" customFormat="1" ht="28.8" x14ac:dyDescent="0.3">
      <c r="A266" s="21" t="s">
        <v>422</v>
      </c>
      <c r="B266" s="21" t="s">
        <v>271</v>
      </c>
      <c r="C266" s="21" t="s">
        <v>71</v>
      </c>
      <c r="D266" s="21" t="s">
        <v>57</v>
      </c>
      <c r="E266" s="24" t="s">
        <v>69</v>
      </c>
      <c r="F266" s="24" t="s">
        <v>83</v>
      </c>
      <c r="G266" s="20" t="s">
        <v>278</v>
      </c>
      <c r="H266" s="21" t="s">
        <v>62</v>
      </c>
      <c r="I266" s="21" t="s">
        <v>25</v>
      </c>
      <c r="J266" s="48">
        <v>395500000</v>
      </c>
    </row>
    <row r="267" spans="1:10" s="28" customFormat="1" ht="100.8" x14ac:dyDescent="0.3">
      <c r="A267" s="21" t="s">
        <v>422</v>
      </c>
      <c r="B267" s="21" t="s">
        <v>271</v>
      </c>
      <c r="C267" s="21" t="s">
        <v>71</v>
      </c>
      <c r="D267" s="21" t="s">
        <v>57</v>
      </c>
      <c r="E267" s="24" t="s">
        <v>69</v>
      </c>
      <c r="F267" s="24" t="s">
        <v>84</v>
      </c>
      <c r="G267" s="20" t="s">
        <v>409</v>
      </c>
      <c r="H267" s="21" t="s">
        <v>62</v>
      </c>
      <c r="I267" s="21" t="s">
        <v>25</v>
      </c>
      <c r="J267" s="48">
        <v>339000000</v>
      </c>
    </row>
    <row r="268" spans="1:10" s="28" customFormat="1" ht="43.2" x14ac:dyDescent="0.3">
      <c r="A268" s="21" t="s">
        <v>422</v>
      </c>
      <c r="B268" s="21" t="s">
        <v>271</v>
      </c>
      <c r="C268" s="21" t="s">
        <v>71</v>
      </c>
      <c r="D268" s="21" t="s">
        <v>57</v>
      </c>
      <c r="E268" s="24" t="s">
        <v>69</v>
      </c>
      <c r="F268" s="24" t="s">
        <v>82</v>
      </c>
      <c r="G268" s="20" t="s">
        <v>410</v>
      </c>
      <c r="H268" s="76" t="s">
        <v>62</v>
      </c>
      <c r="I268" s="77" t="s">
        <v>25</v>
      </c>
      <c r="J268" s="48">
        <v>101700000</v>
      </c>
    </row>
    <row r="269" spans="1:10" s="28" customFormat="1" ht="14.4" x14ac:dyDescent="0.3">
      <c r="A269" s="21" t="s">
        <v>422</v>
      </c>
      <c r="B269" s="21" t="s">
        <v>271</v>
      </c>
      <c r="C269" s="21" t="s">
        <v>71</v>
      </c>
      <c r="D269" s="21" t="s">
        <v>57</v>
      </c>
      <c r="E269" s="24" t="s">
        <v>69</v>
      </c>
      <c r="F269" s="24" t="s">
        <v>85</v>
      </c>
      <c r="G269" s="20" t="s">
        <v>279</v>
      </c>
      <c r="H269" s="24" t="s">
        <v>62</v>
      </c>
      <c r="I269" s="21" t="s">
        <v>25</v>
      </c>
      <c r="J269" s="48">
        <v>1017000000</v>
      </c>
    </row>
    <row r="270" spans="1:10" s="28" customFormat="1" ht="43.2" x14ac:dyDescent="0.3">
      <c r="A270" s="21" t="s">
        <v>422</v>
      </c>
      <c r="B270" s="21" t="s">
        <v>271</v>
      </c>
      <c r="C270" s="21" t="s">
        <v>71</v>
      </c>
      <c r="D270" s="21" t="s">
        <v>57</v>
      </c>
      <c r="E270" s="24" t="s">
        <v>69</v>
      </c>
      <c r="F270" s="24" t="s">
        <v>86</v>
      </c>
      <c r="G270" s="20" t="s">
        <v>280</v>
      </c>
      <c r="H270" s="24" t="s">
        <v>62</v>
      </c>
      <c r="I270" s="21" t="s">
        <v>25</v>
      </c>
      <c r="J270" s="75">
        <v>339000000</v>
      </c>
    </row>
    <row r="271" spans="1:10" s="28" customFormat="1" ht="14.4" x14ac:dyDescent="0.3">
      <c r="A271" s="21" t="s">
        <v>422</v>
      </c>
      <c r="B271" s="21" t="s">
        <v>271</v>
      </c>
      <c r="C271" s="21" t="s">
        <v>71</v>
      </c>
      <c r="D271" s="21" t="s">
        <v>57</v>
      </c>
      <c r="E271" s="24" t="s">
        <v>69</v>
      </c>
      <c r="F271" s="24" t="s">
        <v>87</v>
      </c>
      <c r="G271" s="20" t="s">
        <v>281</v>
      </c>
      <c r="H271" s="24" t="s">
        <v>62</v>
      </c>
      <c r="I271" s="21" t="s">
        <v>25</v>
      </c>
      <c r="J271" s="48">
        <v>79100000</v>
      </c>
    </row>
    <row r="272" spans="1:10" s="28" customFormat="1" ht="28.8" x14ac:dyDescent="0.3">
      <c r="A272" s="21" t="s">
        <v>422</v>
      </c>
      <c r="B272" s="21" t="s">
        <v>271</v>
      </c>
      <c r="C272" s="21" t="s">
        <v>71</v>
      </c>
      <c r="D272" s="21" t="s">
        <v>57</v>
      </c>
      <c r="E272" s="24" t="s">
        <v>69</v>
      </c>
      <c r="F272" s="24" t="s">
        <v>88</v>
      </c>
      <c r="G272" s="20" t="s">
        <v>282</v>
      </c>
      <c r="H272" s="24" t="s">
        <v>62</v>
      </c>
      <c r="I272" s="21" t="s">
        <v>25</v>
      </c>
      <c r="J272" s="48">
        <v>452000000</v>
      </c>
    </row>
    <row r="273" spans="1:10" s="28" customFormat="1" ht="14.4" x14ac:dyDescent="0.3">
      <c r="A273" s="21" t="s">
        <v>422</v>
      </c>
      <c r="B273" s="21" t="s">
        <v>271</v>
      </c>
      <c r="C273" s="21" t="s">
        <v>71</v>
      </c>
      <c r="D273" s="21" t="s">
        <v>57</v>
      </c>
      <c r="E273" s="24" t="s">
        <v>69</v>
      </c>
      <c r="F273" s="24" t="s">
        <v>89</v>
      </c>
      <c r="G273" s="20" t="s">
        <v>283</v>
      </c>
      <c r="H273" s="24" t="s">
        <v>62</v>
      </c>
      <c r="I273" s="21" t="s">
        <v>25</v>
      </c>
      <c r="J273" s="48">
        <v>113000000</v>
      </c>
    </row>
    <row r="274" spans="1:10" s="28" customFormat="1" ht="28.8" x14ac:dyDescent="0.3">
      <c r="A274" s="21" t="s">
        <v>422</v>
      </c>
      <c r="B274" s="21" t="s">
        <v>271</v>
      </c>
      <c r="C274" s="21" t="s">
        <v>71</v>
      </c>
      <c r="D274" s="21" t="s">
        <v>57</v>
      </c>
      <c r="E274" s="24" t="s">
        <v>69</v>
      </c>
      <c r="F274" s="24" t="s">
        <v>86</v>
      </c>
      <c r="G274" s="20" t="s">
        <v>284</v>
      </c>
      <c r="H274" s="24" t="s">
        <v>62</v>
      </c>
      <c r="I274" s="21" t="s">
        <v>25</v>
      </c>
      <c r="J274" s="48">
        <v>565000000</v>
      </c>
    </row>
    <row r="275" spans="1:10" s="28" customFormat="1" ht="28.8" x14ac:dyDescent="0.3">
      <c r="A275" s="21" t="s">
        <v>422</v>
      </c>
      <c r="B275" s="21" t="s">
        <v>271</v>
      </c>
      <c r="C275" s="21" t="s">
        <v>71</v>
      </c>
      <c r="D275" s="21" t="s">
        <v>56</v>
      </c>
      <c r="E275" s="21" t="s">
        <v>60</v>
      </c>
      <c r="F275" s="24" t="s">
        <v>80</v>
      </c>
      <c r="G275" s="20" t="s">
        <v>411</v>
      </c>
      <c r="H275" s="24" t="s">
        <v>62</v>
      </c>
      <c r="I275" s="21" t="s">
        <v>25</v>
      </c>
      <c r="J275" s="48">
        <v>282500000</v>
      </c>
    </row>
    <row r="276" spans="1:10" s="28" customFormat="1" ht="86.4" x14ac:dyDescent="0.3">
      <c r="A276" s="21" t="s">
        <v>422</v>
      </c>
      <c r="B276" s="21" t="s">
        <v>271</v>
      </c>
      <c r="C276" s="21" t="s">
        <v>71</v>
      </c>
      <c r="D276" s="21" t="s">
        <v>57</v>
      </c>
      <c r="E276" s="24" t="s">
        <v>69</v>
      </c>
      <c r="F276" s="24" t="s">
        <v>108</v>
      </c>
      <c r="G276" s="20" t="s">
        <v>285</v>
      </c>
      <c r="H276" s="24" t="s">
        <v>62</v>
      </c>
      <c r="I276" s="21" t="s">
        <v>25</v>
      </c>
      <c r="J276" s="48">
        <v>1695000000</v>
      </c>
    </row>
    <row r="277" spans="1:10" s="28" customFormat="1" ht="43.2" x14ac:dyDescent="0.3">
      <c r="A277" s="21" t="s">
        <v>422</v>
      </c>
      <c r="B277" s="21" t="s">
        <v>271</v>
      </c>
      <c r="C277" s="21" t="s">
        <v>71</v>
      </c>
      <c r="D277" s="21" t="s">
        <v>56</v>
      </c>
      <c r="E277" s="24" t="s">
        <v>59</v>
      </c>
      <c r="F277" s="24" t="s">
        <v>80</v>
      </c>
      <c r="G277" s="20" t="s">
        <v>286</v>
      </c>
      <c r="H277" s="21" t="s">
        <v>62</v>
      </c>
      <c r="I277" s="21" t="s">
        <v>25</v>
      </c>
      <c r="J277" s="48">
        <v>452000000</v>
      </c>
    </row>
    <row r="278" spans="1:10" s="28" customFormat="1" ht="28.8" x14ac:dyDescent="0.3">
      <c r="A278" s="21" t="s">
        <v>422</v>
      </c>
      <c r="B278" s="21" t="s">
        <v>271</v>
      </c>
      <c r="C278" s="21" t="s">
        <v>71</v>
      </c>
      <c r="D278" s="21" t="s">
        <v>56</v>
      </c>
      <c r="E278" s="24" t="s">
        <v>59</v>
      </c>
      <c r="F278" s="24" t="s">
        <v>80</v>
      </c>
      <c r="G278" s="20" t="s">
        <v>287</v>
      </c>
      <c r="H278" s="21" t="s">
        <v>62</v>
      </c>
      <c r="I278" s="21" t="s">
        <v>25</v>
      </c>
      <c r="J278" s="48">
        <v>113000000</v>
      </c>
    </row>
    <row r="279" spans="1:10" s="28" customFormat="1" ht="14.4" x14ac:dyDescent="0.3">
      <c r="A279" s="21" t="s">
        <v>422</v>
      </c>
      <c r="B279" s="21" t="s">
        <v>271</v>
      </c>
      <c r="C279" s="21" t="s">
        <v>71</v>
      </c>
      <c r="D279" s="21" t="s">
        <v>56</v>
      </c>
      <c r="E279" s="24" t="s">
        <v>59</v>
      </c>
      <c r="F279" s="24" t="s">
        <v>80</v>
      </c>
      <c r="G279" s="20" t="s">
        <v>288</v>
      </c>
      <c r="H279" s="21" t="s">
        <v>62</v>
      </c>
      <c r="I279" s="21" t="s">
        <v>25</v>
      </c>
      <c r="J279" s="48">
        <v>226000000</v>
      </c>
    </row>
    <row r="280" spans="1:10" s="28" customFormat="1" ht="14.4" x14ac:dyDescent="0.3">
      <c r="A280" s="21" t="s">
        <v>422</v>
      </c>
      <c r="B280" s="21" t="s">
        <v>271</v>
      </c>
      <c r="C280" s="21" t="s">
        <v>71</v>
      </c>
      <c r="D280" s="21" t="s">
        <v>57</v>
      </c>
      <c r="E280" s="24" t="s">
        <v>69</v>
      </c>
      <c r="F280" s="24" t="s">
        <v>90</v>
      </c>
      <c r="G280" s="20" t="s">
        <v>289</v>
      </c>
      <c r="H280" s="21" t="s">
        <v>62</v>
      </c>
      <c r="I280" s="21" t="s">
        <v>25</v>
      </c>
      <c r="J280" s="48">
        <v>3164000000</v>
      </c>
    </row>
    <row r="281" spans="1:10" s="28" customFormat="1" ht="43.2" x14ac:dyDescent="0.3">
      <c r="A281" s="21" t="s">
        <v>422</v>
      </c>
      <c r="B281" s="21" t="s">
        <v>271</v>
      </c>
      <c r="C281" s="21" t="s">
        <v>71</v>
      </c>
      <c r="D281" s="21" t="s">
        <v>56</v>
      </c>
      <c r="E281" s="21" t="s">
        <v>63</v>
      </c>
      <c r="F281" s="24" t="s">
        <v>80</v>
      </c>
      <c r="G281" s="20" t="s">
        <v>290</v>
      </c>
      <c r="H281" s="21" t="s">
        <v>62</v>
      </c>
      <c r="I281" s="21" t="s">
        <v>25</v>
      </c>
      <c r="J281" s="48">
        <v>678000000</v>
      </c>
    </row>
    <row r="282" spans="1:10" s="28" customFormat="1" ht="85.2" customHeight="1" x14ac:dyDescent="0.3">
      <c r="A282" s="21" t="s">
        <v>422</v>
      </c>
      <c r="B282" s="21" t="s">
        <v>271</v>
      </c>
      <c r="C282" s="21" t="s">
        <v>71</v>
      </c>
      <c r="D282" s="21" t="s">
        <v>56</v>
      </c>
      <c r="E282" s="24" t="s">
        <v>59</v>
      </c>
      <c r="F282" s="24" t="s">
        <v>80</v>
      </c>
      <c r="G282" s="20" t="s">
        <v>291</v>
      </c>
      <c r="H282" s="21" t="s">
        <v>62</v>
      </c>
      <c r="I282" s="21" t="s">
        <v>25</v>
      </c>
      <c r="J282" s="48">
        <v>452000000</v>
      </c>
    </row>
    <row r="283" spans="1:10" s="28" customFormat="1" ht="28.8" x14ac:dyDescent="0.3">
      <c r="A283" s="21" t="s">
        <v>422</v>
      </c>
      <c r="B283" s="21" t="s">
        <v>271</v>
      </c>
      <c r="C283" s="21" t="s">
        <v>71</v>
      </c>
      <c r="D283" s="21" t="s">
        <v>57</v>
      </c>
      <c r="E283" s="24" t="s">
        <v>69</v>
      </c>
      <c r="F283" s="24" t="s">
        <v>91</v>
      </c>
      <c r="G283" s="20" t="s">
        <v>292</v>
      </c>
      <c r="H283" s="25" t="s">
        <v>62</v>
      </c>
      <c r="I283" s="21" t="s">
        <v>25</v>
      </c>
      <c r="J283" s="42">
        <v>565000000</v>
      </c>
    </row>
    <row r="284" spans="1:10" s="28" customFormat="1" ht="28.8" x14ac:dyDescent="0.3">
      <c r="A284" s="21" t="s">
        <v>422</v>
      </c>
      <c r="B284" s="21" t="s">
        <v>271</v>
      </c>
      <c r="C284" s="21" t="s">
        <v>71</v>
      </c>
      <c r="D284" s="21" t="s">
        <v>57</v>
      </c>
      <c r="E284" s="24" t="s">
        <v>69</v>
      </c>
      <c r="F284" s="24" t="s">
        <v>92</v>
      </c>
      <c r="G284" s="20" t="s">
        <v>293</v>
      </c>
      <c r="H284" s="25" t="s">
        <v>62</v>
      </c>
      <c r="I284" s="21" t="s">
        <v>25</v>
      </c>
      <c r="J284" s="42">
        <v>339000000</v>
      </c>
    </row>
    <row r="285" spans="1:10" s="28" customFormat="1" ht="28.8" x14ac:dyDescent="0.3">
      <c r="A285" s="21" t="s">
        <v>422</v>
      </c>
      <c r="B285" s="21" t="s">
        <v>271</v>
      </c>
      <c r="C285" s="21" t="s">
        <v>71</v>
      </c>
      <c r="D285" s="21" t="s">
        <v>57</v>
      </c>
      <c r="E285" s="24" t="s">
        <v>69</v>
      </c>
      <c r="F285" s="24" t="s">
        <v>93</v>
      </c>
      <c r="G285" s="20" t="s">
        <v>294</v>
      </c>
      <c r="H285" s="25" t="s">
        <v>62</v>
      </c>
      <c r="I285" s="21" t="s">
        <v>25</v>
      </c>
      <c r="J285" s="42">
        <v>226000000</v>
      </c>
    </row>
    <row r="286" spans="1:10" s="28" customFormat="1" ht="72" x14ac:dyDescent="0.3">
      <c r="A286" s="21" t="s">
        <v>422</v>
      </c>
      <c r="B286" s="21" t="s">
        <v>271</v>
      </c>
      <c r="C286" s="21" t="s">
        <v>71</v>
      </c>
      <c r="D286" s="21" t="s">
        <v>57</v>
      </c>
      <c r="E286" s="24" t="s">
        <v>69</v>
      </c>
      <c r="F286" s="24" t="s">
        <v>110</v>
      </c>
      <c r="G286" s="20" t="s">
        <v>295</v>
      </c>
      <c r="H286" s="25" t="s">
        <v>62</v>
      </c>
      <c r="I286" s="21" t="s">
        <v>25</v>
      </c>
      <c r="J286" s="42">
        <v>678000000</v>
      </c>
    </row>
    <row r="287" spans="1:10" s="28" customFormat="1" ht="28.8" x14ac:dyDescent="0.3">
      <c r="A287" s="21" t="s">
        <v>422</v>
      </c>
      <c r="B287" s="21" t="s">
        <v>271</v>
      </c>
      <c r="C287" s="21" t="s">
        <v>71</v>
      </c>
      <c r="D287" s="21" t="s">
        <v>57</v>
      </c>
      <c r="E287" s="24" t="s">
        <v>69</v>
      </c>
      <c r="F287" s="24" t="s">
        <v>94</v>
      </c>
      <c r="G287" s="20" t="s">
        <v>296</v>
      </c>
      <c r="H287" s="25" t="s">
        <v>62</v>
      </c>
      <c r="I287" s="21" t="s">
        <v>25</v>
      </c>
      <c r="J287" s="42">
        <v>339000000</v>
      </c>
    </row>
    <row r="288" spans="1:10" s="28" customFormat="1" ht="57.6" x14ac:dyDescent="0.3">
      <c r="A288" s="21" t="s">
        <v>422</v>
      </c>
      <c r="B288" s="21" t="s">
        <v>271</v>
      </c>
      <c r="C288" s="21" t="s">
        <v>71</v>
      </c>
      <c r="D288" s="21" t="s">
        <v>57</v>
      </c>
      <c r="E288" s="24" t="s">
        <v>69</v>
      </c>
      <c r="F288" s="24" t="s">
        <v>90</v>
      </c>
      <c r="G288" s="20" t="s">
        <v>297</v>
      </c>
      <c r="H288" s="25" t="s">
        <v>62</v>
      </c>
      <c r="I288" s="21" t="s">
        <v>25</v>
      </c>
      <c r="J288" s="42">
        <v>904000000</v>
      </c>
    </row>
    <row r="289" spans="1:124" s="28" customFormat="1" ht="28.8" x14ac:dyDescent="0.3">
      <c r="A289" s="21" t="s">
        <v>422</v>
      </c>
      <c r="B289" s="21" t="s">
        <v>271</v>
      </c>
      <c r="C289" s="21" t="s">
        <v>71</v>
      </c>
      <c r="D289" s="21" t="s">
        <v>57</v>
      </c>
      <c r="E289" s="24" t="s">
        <v>69</v>
      </c>
      <c r="F289" s="24" t="s">
        <v>95</v>
      </c>
      <c r="G289" s="20" t="s">
        <v>298</v>
      </c>
      <c r="H289" s="25" t="s">
        <v>62</v>
      </c>
      <c r="I289" s="21" t="s">
        <v>25</v>
      </c>
      <c r="J289" s="42">
        <v>3390000000</v>
      </c>
    </row>
    <row r="290" spans="1:124" s="28" customFormat="1" ht="14.4" x14ac:dyDescent="0.3">
      <c r="A290" s="21" t="s">
        <v>422</v>
      </c>
      <c r="B290" s="21" t="s">
        <v>271</v>
      </c>
      <c r="C290" s="21" t="s">
        <v>71</v>
      </c>
      <c r="D290" s="21" t="s">
        <v>57</v>
      </c>
      <c r="E290" s="24" t="s">
        <v>69</v>
      </c>
      <c r="F290" s="24" t="s">
        <v>89</v>
      </c>
      <c r="G290" s="20" t="s">
        <v>299</v>
      </c>
      <c r="H290" s="21" t="s">
        <v>62</v>
      </c>
      <c r="I290" s="21" t="s">
        <v>25</v>
      </c>
      <c r="J290" s="48">
        <v>79100000</v>
      </c>
    </row>
    <row r="291" spans="1:124" s="28" customFormat="1" ht="28.8" x14ac:dyDescent="0.3">
      <c r="A291" s="21" t="s">
        <v>13</v>
      </c>
      <c r="B291" s="21" t="s">
        <v>271</v>
      </c>
      <c r="C291" s="21" t="s">
        <v>71</v>
      </c>
      <c r="D291" s="21" t="s">
        <v>57</v>
      </c>
      <c r="E291" s="24" t="s">
        <v>69</v>
      </c>
      <c r="F291" s="24" t="s">
        <v>96</v>
      </c>
      <c r="G291" s="20" t="s">
        <v>300</v>
      </c>
      <c r="H291" s="21" t="s">
        <v>62</v>
      </c>
      <c r="I291" s="21" t="s">
        <v>25</v>
      </c>
      <c r="J291" s="48">
        <v>565000000</v>
      </c>
    </row>
    <row r="292" spans="1:124" s="28" customFormat="1" ht="28.8" x14ac:dyDescent="0.3">
      <c r="A292" s="21" t="s">
        <v>13</v>
      </c>
      <c r="B292" s="21" t="s">
        <v>271</v>
      </c>
      <c r="C292" s="21" t="s">
        <v>71</v>
      </c>
      <c r="D292" s="21" t="s">
        <v>57</v>
      </c>
      <c r="E292" s="24" t="s">
        <v>69</v>
      </c>
      <c r="F292" s="24" t="s">
        <v>97</v>
      </c>
      <c r="G292" s="20" t="s">
        <v>301</v>
      </c>
      <c r="H292" s="21" t="s">
        <v>62</v>
      </c>
      <c r="I292" s="21" t="s">
        <v>25</v>
      </c>
      <c r="J292" s="48">
        <v>791000000</v>
      </c>
    </row>
    <row r="293" spans="1:124" s="28" customFormat="1" ht="14.4" x14ac:dyDescent="0.3">
      <c r="A293" s="21" t="s">
        <v>13</v>
      </c>
      <c r="B293" s="21" t="s">
        <v>271</v>
      </c>
      <c r="C293" s="21" t="s">
        <v>71</v>
      </c>
      <c r="D293" s="21" t="s">
        <v>57</v>
      </c>
      <c r="E293" s="24" t="s">
        <v>69</v>
      </c>
      <c r="F293" s="24" t="s">
        <v>98</v>
      </c>
      <c r="G293" s="20" t="s">
        <v>302</v>
      </c>
      <c r="H293" s="21" t="s">
        <v>62</v>
      </c>
      <c r="I293" s="21" t="s">
        <v>25</v>
      </c>
      <c r="J293" s="48">
        <v>339000000</v>
      </c>
    </row>
    <row r="294" spans="1:124" s="28" customFormat="1" ht="43.2" x14ac:dyDescent="0.3">
      <c r="A294" s="21" t="s">
        <v>13</v>
      </c>
      <c r="B294" s="21" t="s">
        <v>271</v>
      </c>
      <c r="C294" s="21" t="s">
        <v>71</v>
      </c>
      <c r="D294" s="21" t="s">
        <v>57</v>
      </c>
      <c r="E294" s="24" t="s">
        <v>69</v>
      </c>
      <c r="F294" s="24" t="s">
        <v>99</v>
      </c>
      <c r="G294" s="20" t="s">
        <v>303</v>
      </c>
      <c r="H294" s="25" t="s">
        <v>62</v>
      </c>
      <c r="I294" s="21" t="s">
        <v>25</v>
      </c>
      <c r="J294" s="42">
        <v>395500000</v>
      </c>
    </row>
    <row r="295" spans="1:124" s="54" customFormat="1" x14ac:dyDescent="0.3">
      <c r="A295" s="21" t="s">
        <v>14</v>
      </c>
      <c r="B295" s="21" t="s">
        <v>273</v>
      </c>
      <c r="C295" s="21" t="s">
        <v>71</v>
      </c>
      <c r="D295" s="21" t="s">
        <v>58</v>
      </c>
      <c r="E295" s="21" t="s">
        <v>59</v>
      </c>
      <c r="F295" s="24" t="s">
        <v>58</v>
      </c>
      <c r="G295" s="78" t="s">
        <v>427</v>
      </c>
      <c r="H295" s="21">
        <v>1</v>
      </c>
      <c r="I295" s="21" t="s">
        <v>25</v>
      </c>
      <c r="J295" s="69">
        <v>150000000</v>
      </c>
      <c r="K295" s="28"/>
      <c r="L295" s="28"/>
      <c r="M295" s="28"/>
      <c r="N295" s="28"/>
      <c r="O295" s="28"/>
      <c r="P295" s="28"/>
      <c r="Q295" s="28"/>
      <c r="R295" s="28"/>
      <c r="S295" s="28"/>
      <c r="T295" s="28"/>
      <c r="U295" s="28"/>
      <c r="V295" s="28"/>
      <c r="W295" s="28"/>
      <c r="X295" s="28"/>
      <c r="Y295" s="28"/>
      <c r="Z295" s="28"/>
      <c r="AA295" s="28"/>
      <c r="AB295" s="28"/>
      <c r="AC295" s="28"/>
      <c r="AD295" s="28"/>
      <c r="AE295" s="28"/>
      <c r="AF295" s="28"/>
      <c r="AG295" s="28"/>
      <c r="AH295" s="28"/>
      <c r="AI295" s="28"/>
      <c r="AJ295" s="28"/>
      <c r="AK295" s="28"/>
      <c r="AL295" s="28"/>
      <c r="AM295" s="28"/>
      <c r="AN295" s="28"/>
      <c r="AO295" s="28"/>
      <c r="AP295" s="28"/>
      <c r="AQ295" s="28"/>
      <c r="AR295" s="28"/>
      <c r="AS295" s="28"/>
      <c r="AT295" s="28"/>
      <c r="AU295" s="28"/>
      <c r="AV295" s="28"/>
      <c r="AW295" s="28"/>
      <c r="AX295" s="28"/>
      <c r="AY295" s="28"/>
      <c r="AZ295" s="28"/>
      <c r="BA295" s="28"/>
      <c r="BB295" s="28"/>
      <c r="BC295" s="28"/>
      <c r="BD295" s="28"/>
      <c r="BE295" s="28"/>
      <c r="BF295" s="28"/>
      <c r="BG295" s="28"/>
      <c r="BH295" s="28"/>
      <c r="BI295" s="28"/>
      <c r="BJ295" s="28"/>
      <c r="BK295" s="28"/>
      <c r="BL295" s="28"/>
      <c r="BM295" s="28"/>
      <c r="BN295" s="28"/>
      <c r="BO295" s="28"/>
      <c r="BP295" s="28"/>
      <c r="BQ295" s="28"/>
      <c r="BR295" s="28"/>
      <c r="BS295" s="28"/>
      <c r="BT295" s="28"/>
      <c r="BU295" s="28"/>
      <c r="BV295" s="28"/>
      <c r="BW295" s="28"/>
      <c r="BX295" s="28"/>
      <c r="BY295" s="28"/>
      <c r="BZ295" s="28"/>
      <c r="CA295" s="28"/>
      <c r="CB295" s="28"/>
      <c r="CC295" s="28"/>
      <c r="CD295" s="28"/>
      <c r="CE295" s="28"/>
      <c r="CF295" s="28"/>
      <c r="CG295" s="28"/>
      <c r="CH295" s="28"/>
      <c r="CI295" s="28"/>
      <c r="CJ295" s="28"/>
      <c r="CK295" s="28"/>
      <c r="CL295" s="28"/>
      <c r="CM295" s="28"/>
      <c r="CN295" s="28"/>
      <c r="CO295" s="28"/>
      <c r="CP295" s="28"/>
      <c r="CQ295" s="28"/>
      <c r="CR295" s="28"/>
      <c r="CS295" s="28"/>
      <c r="CT295" s="28"/>
      <c r="CU295" s="28"/>
      <c r="CV295" s="28"/>
      <c r="CW295" s="28"/>
      <c r="CX295" s="28"/>
      <c r="CY295" s="28"/>
      <c r="CZ295" s="28"/>
      <c r="DA295" s="28"/>
      <c r="DB295" s="28"/>
      <c r="DC295" s="28"/>
      <c r="DD295" s="28"/>
      <c r="DE295" s="28"/>
      <c r="DF295" s="28"/>
      <c r="DG295" s="28"/>
      <c r="DH295" s="28"/>
      <c r="DI295" s="28"/>
      <c r="DJ295" s="28"/>
      <c r="DK295" s="28"/>
      <c r="DL295" s="28"/>
      <c r="DM295" s="28"/>
      <c r="DN295" s="28"/>
      <c r="DO295" s="28"/>
      <c r="DP295" s="28"/>
      <c r="DQ295" s="28"/>
      <c r="DR295" s="28"/>
      <c r="DS295" s="28"/>
      <c r="DT295" s="28"/>
    </row>
    <row r="296" spans="1:124" s="54" customFormat="1" x14ac:dyDescent="0.3">
      <c r="A296" s="21" t="s">
        <v>422</v>
      </c>
      <c r="B296" s="21" t="s">
        <v>273</v>
      </c>
      <c r="C296" s="21" t="s">
        <v>71</v>
      </c>
      <c r="D296" s="21" t="s">
        <v>58</v>
      </c>
      <c r="E296" s="21" t="s">
        <v>59</v>
      </c>
      <c r="F296" s="24" t="s">
        <v>58</v>
      </c>
      <c r="G296" s="78" t="s">
        <v>428</v>
      </c>
      <c r="H296" s="21">
        <v>1</v>
      </c>
      <c r="I296" s="21" t="s">
        <v>25</v>
      </c>
      <c r="J296" s="69">
        <v>85000000</v>
      </c>
      <c r="K296" s="28"/>
      <c r="L296" s="28"/>
      <c r="M296" s="28"/>
      <c r="N296" s="28"/>
      <c r="O296" s="28"/>
      <c r="P296" s="28"/>
      <c r="Q296" s="28"/>
      <c r="R296" s="28"/>
      <c r="S296" s="28"/>
      <c r="T296" s="28"/>
      <c r="U296" s="28"/>
      <c r="V296" s="28"/>
      <c r="W296" s="28"/>
      <c r="X296" s="28"/>
      <c r="Y296" s="28"/>
      <c r="Z296" s="28"/>
      <c r="AA296" s="28"/>
      <c r="AB296" s="28"/>
      <c r="AC296" s="28"/>
      <c r="AD296" s="28"/>
      <c r="AE296" s="28"/>
      <c r="AF296" s="28"/>
      <c r="AG296" s="28"/>
      <c r="AH296" s="28"/>
      <c r="AI296" s="28"/>
      <c r="AJ296" s="28"/>
      <c r="AK296" s="28"/>
      <c r="AL296" s="28"/>
      <c r="AM296" s="28"/>
      <c r="AN296" s="28"/>
      <c r="AO296" s="28"/>
      <c r="AP296" s="28"/>
      <c r="AQ296" s="28"/>
      <c r="AR296" s="28"/>
      <c r="AS296" s="28"/>
      <c r="AT296" s="28"/>
      <c r="AU296" s="28"/>
      <c r="AV296" s="28"/>
      <c r="AW296" s="28"/>
      <c r="AX296" s="28"/>
      <c r="AY296" s="28"/>
      <c r="AZ296" s="28"/>
      <c r="BA296" s="28"/>
      <c r="BB296" s="28"/>
      <c r="BC296" s="28"/>
      <c r="BD296" s="28"/>
      <c r="BE296" s="28"/>
      <c r="BF296" s="28"/>
      <c r="BG296" s="28"/>
      <c r="BH296" s="28"/>
      <c r="BI296" s="28"/>
      <c r="BJ296" s="28"/>
      <c r="BK296" s="28"/>
      <c r="BL296" s="28"/>
      <c r="BM296" s="28"/>
      <c r="BN296" s="28"/>
      <c r="BO296" s="28"/>
      <c r="BP296" s="28"/>
      <c r="BQ296" s="28"/>
      <c r="BR296" s="28"/>
      <c r="BS296" s="28"/>
      <c r="BT296" s="28"/>
      <c r="BU296" s="28"/>
      <c r="BV296" s="28"/>
      <c r="BW296" s="28"/>
      <c r="BX296" s="28"/>
      <c r="BY296" s="28"/>
      <c r="BZ296" s="28"/>
      <c r="CA296" s="28"/>
      <c r="CB296" s="28"/>
      <c r="CC296" s="28"/>
      <c r="CD296" s="28"/>
      <c r="CE296" s="28"/>
      <c r="CF296" s="28"/>
      <c r="CG296" s="28"/>
      <c r="CH296" s="28"/>
      <c r="CI296" s="28"/>
      <c r="CJ296" s="28"/>
      <c r="CK296" s="28"/>
      <c r="CL296" s="28"/>
      <c r="CM296" s="28"/>
      <c r="CN296" s="28"/>
      <c r="CO296" s="28"/>
      <c r="CP296" s="28"/>
      <c r="CQ296" s="28"/>
      <c r="CR296" s="28"/>
      <c r="CS296" s="28"/>
      <c r="CT296" s="28"/>
      <c r="CU296" s="28"/>
      <c r="CV296" s="28"/>
      <c r="CW296" s="28"/>
      <c r="CX296" s="28"/>
      <c r="CY296" s="28"/>
      <c r="CZ296" s="28"/>
      <c r="DA296" s="28"/>
      <c r="DB296" s="28"/>
      <c r="DC296" s="28"/>
      <c r="DD296" s="28"/>
      <c r="DE296" s="28"/>
      <c r="DF296" s="28"/>
      <c r="DG296" s="28"/>
      <c r="DH296" s="28"/>
      <c r="DI296" s="28"/>
      <c r="DJ296" s="28"/>
      <c r="DK296" s="28"/>
      <c r="DL296" s="28"/>
      <c r="DM296" s="28"/>
      <c r="DN296" s="28"/>
      <c r="DO296" s="28"/>
      <c r="DP296" s="28"/>
      <c r="DQ296" s="28"/>
      <c r="DR296" s="28"/>
      <c r="DS296" s="28"/>
      <c r="DT296" s="28"/>
    </row>
    <row r="297" spans="1:124" s="54" customFormat="1" x14ac:dyDescent="0.3">
      <c r="A297" s="21" t="s">
        <v>14</v>
      </c>
      <c r="B297" s="21" t="s">
        <v>273</v>
      </c>
      <c r="C297" s="21" t="s">
        <v>71</v>
      </c>
      <c r="D297" s="21" t="s">
        <v>58</v>
      </c>
      <c r="E297" s="21" t="s">
        <v>59</v>
      </c>
      <c r="F297" s="24" t="s">
        <v>58</v>
      </c>
      <c r="G297" s="78" t="s">
        <v>429</v>
      </c>
      <c r="H297" s="21">
        <v>1</v>
      </c>
      <c r="I297" s="21" t="s">
        <v>21</v>
      </c>
      <c r="J297" s="69">
        <v>30000000</v>
      </c>
      <c r="K297" s="28"/>
      <c r="L297" s="28"/>
      <c r="M297" s="28"/>
      <c r="N297" s="28"/>
      <c r="O297" s="28"/>
      <c r="P297" s="28"/>
      <c r="Q297" s="28"/>
      <c r="R297" s="28"/>
      <c r="S297" s="28"/>
      <c r="T297" s="28"/>
      <c r="U297" s="28"/>
      <c r="V297" s="28"/>
      <c r="W297" s="28"/>
      <c r="X297" s="28"/>
      <c r="Y297" s="28"/>
      <c r="Z297" s="28"/>
      <c r="AA297" s="28"/>
      <c r="AB297" s="28"/>
      <c r="AC297" s="28"/>
      <c r="AD297" s="28"/>
      <c r="AE297" s="28"/>
      <c r="AF297" s="28"/>
      <c r="AG297" s="28"/>
      <c r="AH297" s="28"/>
      <c r="AI297" s="28"/>
      <c r="AJ297" s="28"/>
      <c r="AK297" s="28"/>
      <c r="AL297" s="28"/>
      <c r="AM297" s="28"/>
      <c r="AN297" s="28"/>
      <c r="AO297" s="28"/>
      <c r="AP297" s="28"/>
      <c r="AQ297" s="28"/>
      <c r="AR297" s="28"/>
      <c r="AS297" s="28"/>
      <c r="AT297" s="28"/>
      <c r="AU297" s="28"/>
      <c r="AV297" s="28"/>
      <c r="AW297" s="28"/>
      <c r="AX297" s="28"/>
      <c r="AY297" s="28"/>
      <c r="AZ297" s="28"/>
      <c r="BA297" s="28"/>
      <c r="BB297" s="28"/>
      <c r="BC297" s="28"/>
      <c r="BD297" s="28"/>
      <c r="BE297" s="28"/>
      <c r="BF297" s="28"/>
      <c r="BG297" s="28"/>
      <c r="BH297" s="28"/>
      <c r="BI297" s="28"/>
      <c r="BJ297" s="28"/>
      <c r="BK297" s="28"/>
      <c r="BL297" s="28"/>
      <c r="BM297" s="28"/>
      <c r="BN297" s="28"/>
      <c r="BO297" s="28"/>
      <c r="BP297" s="28"/>
      <c r="BQ297" s="28"/>
      <c r="BR297" s="28"/>
      <c r="BS297" s="28"/>
      <c r="BT297" s="28"/>
      <c r="BU297" s="28"/>
      <c r="BV297" s="28"/>
      <c r="BW297" s="28"/>
      <c r="BX297" s="28"/>
      <c r="BY297" s="28"/>
      <c r="BZ297" s="28"/>
      <c r="CA297" s="28"/>
      <c r="CB297" s="28"/>
      <c r="CC297" s="28"/>
      <c r="CD297" s="28"/>
      <c r="CE297" s="28"/>
      <c r="CF297" s="28"/>
      <c r="CG297" s="28"/>
      <c r="CH297" s="28"/>
      <c r="CI297" s="28"/>
      <c r="CJ297" s="28"/>
      <c r="CK297" s="28"/>
      <c r="CL297" s="28"/>
      <c r="CM297" s="28"/>
      <c r="CN297" s="28"/>
      <c r="CO297" s="28"/>
      <c r="CP297" s="28"/>
      <c r="CQ297" s="28"/>
      <c r="CR297" s="28"/>
      <c r="CS297" s="28"/>
      <c r="CT297" s="28"/>
      <c r="CU297" s="28"/>
      <c r="CV297" s="28"/>
      <c r="CW297" s="28"/>
      <c r="CX297" s="28"/>
      <c r="CY297" s="28"/>
      <c r="CZ297" s="28"/>
      <c r="DA297" s="28"/>
      <c r="DB297" s="28"/>
      <c r="DC297" s="28"/>
      <c r="DD297" s="28"/>
      <c r="DE297" s="28"/>
      <c r="DF297" s="28"/>
      <c r="DG297" s="28"/>
      <c r="DH297" s="28"/>
      <c r="DI297" s="28"/>
      <c r="DJ297" s="28"/>
      <c r="DK297" s="28"/>
      <c r="DL297" s="28"/>
      <c r="DM297" s="28"/>
      <c r="DN297" s="28"/>
      <c r="DO297" s="28"/>
      <c r="DP297" s="28"/>
      <c r="DQ297" s="28"/>
      <c r="DR297" s="28"/>
      <c r="DS297" s="28"/>
      <c r="DT297" s="28"/>
    </row>
    <row r="298" spans="1:124" s="54" customFormat="1" x14ac:dyDescent="0.3">
      <c r="A298" s="21" t="s">
        <v>14</v>
      </c>
      <c r="B298" s="21" t="s">
        <v>273</v>
      </c>
      <c r="C298" s="21" t="s">
        <v>71</v>
      </c>
      <c r="D298" s="21" t="s">
        <v>58</v>
      </c>
      <c r="E298" s="21" t="s">
        <v>59</v>
      </c>
      <c r="F298" s="24" t="s">
        <v>58</v>
      </c>
      <c r="G298" s="78" t="s">
        <v>430</v>
      </c>
      <c r="H298" s="21">
        <v>1</v>
      </c>
      <c r="I298" s="21" t="s">
        <v>24</v>
      </c>
      <c r="J298" s="69">
        <v>60000000</v>
      </c>
      <c r="K298" s="28"/>
      <c r="L298" s="28"/>
      <c r="M298" s="28"/>
      <c r="N298" s="28"/>
      <c r="O298" s="28"/>
      <c r="P298" s="28"/>
      <c r="Q298" s="28"/>
      <c r="R298" s="28"/>
      <c r="S298" s="28"/>
      <c r="T298" s="28"/>
      <c r="U298" s="28"/>
      <c r="V298" s="28"/>
      <c r="W298" s="28"/>
      <c r="X298" s="28"/>
      <c r="Y298" s="28"/>
      <c r="Z298" s="28"/>
      <c r="AA298" s="28"/>
      <c r="AB298" s="28"/>
      <c r="AC298" s="28"/>
      <c r="AD298" s="28"/>
      <c r="AE298" s="28"/>
      <c r="AF298" s="28"/>
      <c r="AG298" s="28"/>
      <c r="AH298" s="28"/>
      <c r="AI298" s="28"/>
      <c r="AJ298" s="28"/>
      <c r="AK298" s="28"/>
      <c r="AL298" s="28"/>
      <c r="AM298" s="28"/>
      <c r="AN298" s="28"/>
      <c r="AO298" s="28"/>
      <c r="AP298" s="28"/>
      <c r="AQ298" s="28"/>
      <c r="AR298" s="28"/>
      <c r="AS298" s="28"/>
      <c r="AT298" s="28"/>
      <c r="AU298" s="28"/>
      <c r="AV298" s="28"/>
      <c r="AW298" s="28"/>
      <c r="AX298" s="28"/>
      <c r="AY298" s="28"/>
      <c r="AZ298" s="28"/>
      <c r="BA298" s="28"/>
      <c r="BB298" s="28"/>
      <c r="BC298" s="28"/>
      <c r="BD298" s="28"/>
      <c r="BE298" s="28"/>
      <c r="BF298" s="28"/>
      <c r="BG298" s="28"/>
      <c r="BH298" s="28"/>
      <c r="BI298" s="28"/>
      <c r="BJ298" s="28"/>
      <c r="BK298" s="28"/>
      <c r="BL298" s="28"/>
      <c r="BM298" s="28"/>
      <c r="BN298" s="28"/>
      <c r="BO298" s="28"/>
      <c r="BP298" s="28"/>
      <c r="BQ298" s="28"/>
      <c r="BR298" s="28"/>
      <c r="BS298" s="28"/>
      <c r="BT298" s="28"/>
      <c r="BU298" s="28"/>
      <c r="BV298" s="28"/>
      <c r="BW298" s="28"/>
      <c r="BX298" s="28"/>
      <c r="BY298" s="28"/>
      <c r="BZ298" s="28"/>
      <c r="CA298" s="28"/>
      <c r="CB298" s="28"/>
      <c r="CC298" s="28"/>
      <c r="CD298" s="28"/>
      <c r="CE298" s="28"/>
      <c r="CF298" s="28"/>
      <c r="CG298" s="28"/>
      <c r="CH298" s="28"/>
      <c r="CI298" s="28"/>
      <c r="CJ298" s="28"/>
      <c r="CK298" s="28"/>
      <c r="CL298" s="28"/>
      <c r="CM298" s="28"/>
      <c r="CN298" s="28"/>
      <c r="CO298" s="28"/>
      <c r="CP298" s="28"/>
      <c r="CQ298" s="28"/>
      <c r="CR298" s="28"/>
      <c r="CS298" s="28"/>
      <c r="CT298" s="28"/>
      <c r="CU298" s="28"/>
      <c r="CV298" s="28"/>
      <c r="CW298" s="28"/>
      <c r="CX298" s="28"/>
      <c r="CY298" s="28"/>
      <c r="CZ298" s="28"/>
      <c r="DA298" s="28"/>
      <c r="DB298" s="28"/>
      <c r="DC298" s="28"/>
      <c r="DD298" s="28"/>
      <c r="DE298" s="28"/>
      <c r="DF298" s="28"/>
      <c r="DG298" s="28"/>
      <c r="DH298" s="28"/>
      <c r="DI298" s="28"/>
      <c r="DJ298" s="28"/>
      <c r="DK298" s="28"/>
      <c r="DL298" s="28"/>
      <c r="DM298" s="28"/>
      <c r="DN298" s="28"/>
      <c r="DO298" s="28"/>
      <c r="DP298" s="28"/>
      <c r="DQ298" s="28"/>
      <c r="DR298" s="28"/>
      <c r="DS298" s="28"/>
      <c r="DT298" s="28"/>
    </row>
    <row r="299" spans="1:124" s="54" customFormat="1" x14ac:dyDescent="0.3">
      <c r="A299" s="21" t="s">
        <v>422</v>
      </c>
      <c r="B299" s="21" t="s">
        <v>273</v>
      </c>
      <c r="C299" s="21" t="s">
        <v>71</v>
      </c>
      <c r="D299" s="21" t="s">
        <v>58</v>
      </c>
      <c r="E299" s="21" t="s">
        <v>59</v>
      </c>
      <c r="F299" s="24" t="s">
        <v>58</v>
      </c>
      <c r="G299" s="78" t="s">
        <v>431</v>
      </c>
      <c r="H299" s="21">
        <v>1</v>
      </c>
      <c r="I299" s="21" t="s">
        <v>25</v>
      </c>
      <c r="J299" s="69">
        <v>50000000</v>
      </c>
      <c r="K299" s="28"/>
      <c r="L299" s="28"/>
      <c r="M299" s="28"/>
      <c r="N299" s="28"/>
      <c r="O299" s="28"/>
      <c r="P299" s="28"/>
      <c r="Q299" s="28"/>
      <c r="R299" s="28"/>
      <c r="S299" s="28"/>
      <c r="T299" s="28"/>
      <c r="U299" s="28"/>
      <c r="V299" s="28"/>
      <c r="W299" s="28"/>
      <c r="X299" s="28"/>
      <c r="Y299" s="28"/>
      <c r="Z299" s="28"/>
      <c r="AA299" s="28"/>
      <c r="AB299" s="28"/>
      <c r="AC299" s="28"/>
      <c r="AD299" s="28"/>
      <c r="AE299" s="28"/>
      <c r="AF299" s="28"/>
      <c r="AG299" s="28"/>
      <c r="AH299" s="28"/>
      <c r="AI299" s="28"/>
      <c r="AJ299" s="28"/>
      <c r="AK299" s="28"/>
      <c r="AL299" s="28"/>
      <c r="AM299" s="28"/>
      <c r="AN299" s="28"/>
      <c r="AO299" s="28"/>
      <c r="AP299" s="28"/>
      <c r="AQ299" s="28"/>
      <c r="AR299" s="28"/>
      <c r="AS299" s="28"/>
      <c r="AT299" s="28"/>
      <c r="AU299" s="28"/>
      <c r="AV299" s="28"/>
      <c r="AW299" s="28"/>
      <c r="AX299" s="28"/>
      <c r="AY299" s="28"/>
      <c r="AZ299" s="28"/>
      <c r="BA299" s="28"/>
      <c r="BB299" s="28"/>
      <c r="BC299" s="28"/>
      <c r="BD299" s="28"/>
      <c r="BE299" s="28"/>
      <c r="BF299" s="28"/>
      <c r="BG299" s="28"/>
      <c r="BH299" s="28"/>
      <c r="BI299" s="28"/>
      <c r="BJ299" s="28"/>
      <c r="BK299" s="28"/>
      <c r="BL299" s="28"/>
      <c r="BM299" s="28"/>
      <c r="BN299" s="28"/>
      <c r="BO299" s="28"/>
      <c r="BP299" s="28"/>
      <c r="BQ299" s="28"/>
      <c r="BR299" s="28"/>
      <c r="BS299" s="28"/>
      <c r="BT299" s="28"/>
      <c r="BU299" s="28"/>
      <c r="BV299" s="28"/>
      <c r="BW299" s="28"/>
      <c r="BX299" s="28"/>
      <c r="BY299" s="28"/>
      <c r="BZ299" s="28"/>
      <c r="CA299" s="28"/>
      <c r="CB299" s="28"/>
      <c r="CC299" s="28"/>
      <c r="CD299" s="28"/>
      <c r="CE299" s="28"/>
      <c r="CF299" s="28"/>
      <c r="CG299" s="28"/>
      <c r="CH299" s="28"/>
      <c r="CI299" s="28"/>
      <c r="CJ299" s="28"/>
      <c r="CK299" s="28"/>
      <c r="CL299" s="28"/>
      <c r="CM299" s="28"/>
      <c r="CN299" s="28"/>
      <c r="CO299" s="28"/>
      <c r="CP299" s="28"/>
      <c r="CQ299" s="28"/>
      <c r="CR299" s="28"/>
      <c r="CS299" s="28"/>
      <c r="CT299" s="28"/>
      <c r="CU299" s="28"/>
      <c r="CV299" s="28"/>
      <c r="CW299" s="28"/>
      <c r="CX299" s="28"/>
      <c r="CY299" s="28"/>
      <c r="CZ299" s="28"/>
      <c r="DA299" s="28"/>
      <c r="DB299" s="28"/>
      <c r="DC299" s="28"/>
      <c r="DD299" s="28"/>
      <c r="DE299" s="28"/>
      <c r="DF299" s="28"/>
      <c r="DG299" s="28"/>
      <c r="DH299" s="28"/>
      <c r="DI299" s="28"/>
      <c r="DJ299" s="28"/>
      <c r="DK299" s="28"/>
      <c r="DL299" s="28"/>
      <c r="DM299" s="28"/>
      <c r="DN299" s="28"/>
      <c r="DO299" s="28"/>
      <c r="DP299" s="28"/>
      <c r="DQ299" s="28"/>
      <c r="DR299" s="28"/>
      <c r="DS299" s="28"/>
      <c r="DT299" s="28"/>
    </row>
    <row r="300" spans="1:124" s="54" customFormat="1" x14ac:dyDescent="0.3">
      <c r="A300" s="21" t="s">
        <v>14</v>
      </c>
      <c r="B300" s="21" t="s">
        <v>273</v>
      </c>
      <c r="C300" s="21" t="s">
        <v>71</v>
      </c>
      <c r="D300" s="21" t="s">
        <v>58</v>
      </c>
      <c r="E300" s="21" t="s">
        <v>59</v>
      </c>
      <c r="F300" s="24" t="s">
        <v>58</v>
      </c>
      <c r="G300" s="78" t="s">
        <v>432</v>
      </c>
      <c r="H300" s="21">
        <v>1</v>
      </c>
      <c r="I300" s="21" t="s">
        <v>25</v>
      </c>
      <c r="J300" s="69">
        <v>40000000</v>
      </c>
      <c r="K300" s="28"/>
      <c r="L300" s="28"/>
      <c r="M300" s="28"/>
      <c r="N300" s="28"/>
      <c r="O300" s="28"/>
      <c r="P300" s="28"/>
      <c r="Q300" s="28"/>
      <c r="R300" s="28"/>
      <c r="S300" s="28"/>
      <c r="T300" s="28"/>
      <c r="U300" s="28"/>
      <c r="V300" s="28"/>
      <c r="W300" s="28"/>
      <c r="X300" s="28"/>
      <c r="Y300" s="28"/>
      <c r="Z300" s="28"/>
      <c r="AA300" s="28"/>
      <c r="AB300" s="28"/>
      <c r="AC300" s="28"/>
      <c r="AD300" s="28"/>
      <c r="AE300" s="28"/>
      <c r="AF300" s="28"/>
      <c r="AG300" s="28"/>
      <c r="AH300" s="28"/>
      <c r="AI300" s="28"/>
      <c r="AJ300" s="28"/>
      <c r="AK300" s="28"/>
      <c r="AL300" s="28"/>
      <c r="AM300" s="28"/>
      <c r="AN300" s="28"/>
      <c r="AO300" s="28"/>
      <c r="AP300" s="28"/>
      <c r="AQ300" s="28"/>
      <c r="AR300" s="28"/>
      <c r="AS300" s="28"/>
      <c r="AT300" s="28"/>
      <c r="AU300" s="28"/>
      <c r="AV300" s="28"/>
      <c r="AW300" s="28"/>
      <c r="AX300" s="28"/>
      <c r="AY300" s="28"/>
      <c r="AZ300" s="28"/>
      <c r="BA300" s="28"/>
      <c r="BB300" s="28"/>
      <c r="BC300" s="28"/>
      <c r="BD300" s="28"/>
      <c r="BE300" s="28"/>
      <c r="BF300" s="28"/>
      <c r="BG300" s="28"/>
      <c r="BH300" s="28"/>
      <c r="BI300" s="28"/>
      <c r="BJ300" s="28"/>
      <c r="BK300" s="28"/>
      <c r="BL300" s="28"/>
      <c r="BM300" s="28"/>
      <c r="BN300" s="28"/>
      <c r="BO300" s="28"/>
      <c r="BP300" s="28"/>
      <c r="BQ300" s="28"/>
      <c r="BR300" s="28"/>
      <c r="BS300" s="28"/>
      <c r="BT300" s="28"/>
      <c r="BU300" s="28"/>
      <c r="BV300" s="28"/>
      <c r="BW300" s="28"/>
      <c r="BX300" s="28"/>
      <c r="BY300" s="28"/>
      <c r="BZ300" s="28"/>
      <c r="CA300" s="28"/>
      <c r="CB300" s="28"/>
      <c r="CC300" s="28"/>
      <c r="CD300" s="28"/>
      <c r="CE300" s="28"/>
      <c r="CF300" s="28"/>
      <c r="CG300" s="28"/>
      <c r="CH300" s="28"/>
      <c r="CI300" s="28"/>
      <c r="CJ300" s="28"/>
      <c r="CK300" s="28"/>
      <c r="CL300" s="28"/>
      <c r="CM300" s="28"/>
      <c r="CN300" s="28"/>
      <c r="CO300" s="28"/>
      <c r="CP300" s="28"/>
      <c r="CQ300" s="28"/>
      <c r="CR300" s="28"/>
      <c r="CS300" s="28"/>
      <c r="CT300" s="28"/>
      <c r="CU300" s="28"/>
      <c r="CV300" s="28"/>
      <c r="CW300" s="28"/>
      <c r="CX300" s="28"/>
      <c r="CY300" s="28"/>
      <c r="CZ300" s="28"/>
      <c r="DA300" s="28"/>
      <c r="DB300" s="28"/>
      <c r="DC300" s="28"/>
      <c r="DD300" s="28"/>
      <c r="DE300" s="28"/>
      <c r="DF300" s="28"/>
      <c r="DG300" s="28"/>
      <c r="DH300" s="28"/>
      <c r="DI300" s="28"/>
      <c r="DJ300" s="28"/>
      <c r="DK300" s="28"/>
      <c r="DL300" s="28"/>
      <c r="DM300" s="28"/>
      <c r="DN300" s="28"/>
      <c r="DO300" s="28"/>
      <c r="DP300" s="28"/>
      <c r="DQ300" s="28"/>
      <c r="DR300" s="28"/>
      <c r="DS300" s="28"/>
      <c r="DT300" s="28"/>
    </row>
    <row r="301" spans="1:124" s="54" customFormat="1" x14ac:dyDescent="0.3">
      <c r="A301" s="21" t="s">
        <v>422</v>
      </c>
      <c r="B301" s="21" t="s">
        <v>273</v>
      </c>
      <c r="C301" s="21" t="s">
        <v>71</v>
      </c>
      <c r="D301" s="21" t="s">
        <v>58</v>
      </c>
      <c r="E301" s="21" t="s">
        <v>59</v>
      </c>
      <c r="F301" s="24" t="s">
        <v>58</v>
      </c>
      <c r="G301" s="78" t="s">
        <v>433</v>
      </c>
      <c r="H301" s="21">
        <v>1</v>
      </c>
      <c r="I301" s="21" t="s">
        <v>25</v>
      </c>
      <c r="J301" s="69">
        <v>100000000</v>
      </c>
      <c r="K301" s="28"/>
      <c r="L301" s="28"/>
      <c r="M301" s="28"/>
      <c r="N301" s="28"/>
      <c r="O301" s="28"/>
      <c r="P301" s="28"/>
      <c r="Q301" s="28"/>
      <c r="R301" s="28"/>
      <c r="S301" s="28"/>
      <c r="T301" s="28"/>
      <c r="U301" s="28"/>
      <c r="V301" s="28"/>
      <c r="W301" s="28"/>
      <c r="X301" s="28"/>
      <c r="Y301" s="28"/>
      <c r="Z301" s="28"/>
      <c r="AA301" s="28"/>
      <c r="AB301" s="28"/>
      <c r="AC301" s="28"/>
      <c r="AD301" s="28"/>
      <c r="AE301" s="28"/>
      <c r="AF301" s="28"/>
      <c r="AG301" s="28"/>
      <c r="AH301" s="28"/>
      <c r="AI301" s="28"/>
      <c r="AJ301" s="28"/>
      <c r="AK301" s="28"/>
      <c r="AL301" s="28"/>
      <c r="AM301" s="28"/>
      <c r="AN301" s="28"/>
      <c r="AO301" s="28"/>
      <c r="AP301" s="28"/>
      <c r="AQ301" s="28"/>
      <c r="AR301" s="28"/>
      <c r="AS301" s="28"/>
      <c r="AT301" s="28"/>
      <c r="AU301" s="28"/>
      <c r="AV301" s="28"/>
      <c r="AW301" s="28"/>
      <c r="AX301" s="28"/>
      <c r="AY301" s="28"/>
      <c r="AZ301" s="28"/>
      <c r="BA301" s="28"/>
      <c r="BB301" s="28"/>
      <c r="BC301" s="28"/>
      <c r="BD301" s="28"/>
      <c r="BE301" s="28"/>
      <c r="BF301" s="28"/>
      <c r="BG301" s="28"/>
      <c r="BH301" s="28"/>
      <c r="BI301" s="28"/>
      <c r="BJ301" s="28"/>
      <c r="BK301" s="28"/>
      <c r="BL301" s="28"/>
      <c r="BM301" s="28"/>
      <c r="BN301" s="28"/>
      <c r="BO301" s="28"/>
      <c r="BP301" s="28"/>
      <c r="BQ301" s="28"/>
      <c r="BR301" s="28"/>
      <c r="BS301" s="28"/>
      <c r="BT301" s="28"/>
      <c r="BU301" s="28"/>
      <c r="BV301" s="28"/>
      <c r="BW301" s="28"/>
      <c r="BX301" s="28"/>
      <c r="BY301" s="28"/>
      <c r="BZ301" s="28"/>
      <c r="CA301" s="28"/>
      <c r="CB301" s="28"/>
      <c r="CC301" s="28"/>
      <c r="CD301" s="28"/>
      <c r="CE301" s="28"/>
      <c r="CF301" s="28"/>
      <c r="CG301" s="28"/>
      <c r="CH301" s="28"/>
      <c r="CI301" s="28"/>
      <c r="CJ301" s="28"/>
      <c r="CK301" s="28"/>
      <c r="CL301" s="28"/>
      <c r="CM301" s="28"/>
      <c r="CN301" s="28"/>
      <c r="CO301" s="28"/>
      <c r="CP301" s="28"/>
      <c r="CQ301" s="28"/>
      <c r="CR301" s="28"/>
      <c r="CS301" s="28"/>
      <c r="CT301" s="28"/>
      <c r="CU301" s="28"/>
      <c r="CV301" s="28"/>
      <c r="CW301" s="28"/>
      <c r="CX301" s="28"/>
      <c r="CY301" s="28"/>
      <c r="CZ301" s="28"/>
      <c r="DA301" s="28"/>
      <c r="DB301" s="28"/>
      <c r="DC301" s="28"/>
      <c r="DD301" s="28"/>
      <c r="DE301" s="28"/>
      <c r="DF301" s="28"/>
      <c r="DG301" s="28"/>
      <c r="DH301" s="28"/>
      <c r="DI301" s="28"/>
      <c r="DJ301" s="28"/>
      <c r="DK301" s="28"/>
      <c r="DL301" s="28"/>
      <c r="DM301" s="28"/>
      <c r="DN301" s="28"/>
      <c r="DO301" s="28"/>
      <c r="DP301" s="28"/>
      <c r="DQ301" s="28"/>
      <c r="DR301" s="28"/>
      <c r="DS301" s="28"/>
      <c r="DT301" s="28"/>
    </row>
    <row r="302" spans="1:124" s="54" customFormat="1" x14ac:dyDescent="0.3">
      <c r="A302" s="21" t="s">
        <v>422</v>
      </c>
      <c r="B302" s="21" t="s">
        <v>273</v>
      </c>
      <c r="C302" s="21" t="s">
        <v>71</v>
      </c>
      <c r="D302" s="21" t="s">
        <v>58</v>
      </c>
      <c r="E302" s="21" t="s">
        <v>59</v>
      </c>
      <c r="F302" s="24" t="s">
        <v>58</v>
      </c>
      <c r="G302" s="78" t="s">
        <v>434</v>
      </c>
      <c r="H302" s="21">
        <v>1</v>
      </c>
      <c r="I302" s="21" t="s">
        <v>25</v>
      </c>
      <c r="J302" s="69">
        <v>200000000</v>
      </c>
      <c r="K302" s="28"/>
      <c r="L302" s="28"/>
      <c r="M302" s="28"/>
      <c r="N302" s="28"/>
      <c r="O302" s="28"/>
      <c r="P302" s="28"/>
      <c r="Q302" s="28"/>
      <c r="R302" s="28"/>
      <c r="S302" s="28"/>
      <c r="T302" s="28"/>
      <c r="U302" s="28"/>
      <c r="V302" s="28"/>
      <c r="W302" s="28"/>
      <c r="X302" s="28"/>
      <c r="Y302" s="28"/>
      <c r="Z302" s="28"/>
      <c r="AA302" s="28"/>
      <c r="AB302" s="28"/>
      <c r="AC302" s="28"/>
      <c r="AD302" s="28"/>
      <c r="AE302" s="28"/>
      <c r="AF302" s="28"/>
      <c r="AG302" s="28"/>
      <c r="AH302" s="28"/>
      <c r="AI302" s="28"/>
      <c r="AJ302" s="28"/>
      <c r="AK302" s="28"/>
      <c r="AL302" s="28"/>
      <c r="AM302" s="28"/>
      <c r="AN302" s="28"/>
      <c r="AO302" s="28"/>
      <c r="AP302" s="28"/>
      <c r="AQ302" s="28"/>
      <c r="AR302" s="28"/>
      <c r="AS302" s="28"/>
      <c r="AT302" s="28"/>
      <c r="AU302" s="28"/>
      <c r="AV302" s="28"/>
      <c r="AW302" s="28"/>
      <c r="AX302" s="28"/>
      <c r="AY302" s="28"/>
      <c r="AZ302" s="28"/>
      <c r="BA302" s="28"/>
      <c r="BB302" s="28"/>
      <c r="BC302" s="28"/>
      <c r="BD302" s="28"/>
      <c r="BE302" s="28"/>
      <c r="BF302" s="28"/>
      <c r="BG302" s="28"/>
      <c r="BH302" s="28"/>
      <c r="BI302" s="28"/>
      <c r="BJ302" s="28"/>
      <c r="BK302" s="28"/>
      <c r="BL302" s="28"/>
      <c r="BM302" s="28"/>
      <c r="BN302" s="28"/>
      <c r="BO302" s="28"/>
      <c r="BP302" s="28"/>
      <c r="BQ302" s="28"/>
      <c r="BR302" s="28"/>
      <c r="BS302" s="28"/>
      <c r="BT302" s="28"/>
      <c r="BU302" s="28"/>
      <c r="BV302" s="28"/>
      <c r="BW302" s="28"/>
      <c r="BX302" s="28"/>
      <c r="BY302" s="28"/>
      <c r="BZ302" s="28"/>
      <c r="CA302" s="28"/>
      <c r="CB302" s="28"/>
      <c r="CC302" s="28"/>
      <c r="CD302" s="28"/>
      <c r="CE302" s="28"/>
      <c r="CF302" s="28"/>
      <c r="CG302" s="28"/>
      <c r="CH302" s="28"/>
      <c r="CI302" s="28"/>
      <c r="CJ302" s="28"/>
      <c r="CK302" s="28"/>
      <c r="CL302" s="28"/>
      <c r="CM302" s="28"/>
      <c r="CN302" s="28"/>
      <c r="CO302" s="28"/>
      <c r="CP302" s="28"/>
      <c r="CQ302" s="28"/>
      <c r="CR302" s="28"/>
      <c r="CS302" s="28"/>
      <c r="CT302" s="28"/>
      <c r="CU302" s="28"/>
      <c r="CV302" s="28"/>
      <c r="CW302" s="28"/>
      <c r="CX302" s="28"/>
      <c r="CY302" s="28"/>
      <c r="CZ302" s="28"/>
      <c r="DA302" s="28"/>
      <c r="DB302" s="28"/>
      <c r="DC302" s="28"/>
      <c r="DD302" s="28"/>
      <c r="DE302" s="28"/>
      <c r="DF302" s="28"/>
      <c r="DG302" s="28"/>
      <c r="DH302" s="28"/>
      <c r="DI302" s="28"/>
      <c r="DJ302" s="28"/>
      <c r="DK302" s="28"/>
      <c r="DL302" s="28"/>
      <c r="DM302" s="28"/>
      <c r="DN302" s="28"/>
      <c r="DO302" s="28"/>
      <c r="DP302" s="28"/>
      <c r="DQ302" s="28"/>
      <c r="DR302" s="28"/>
      <c r="DS302" s="28"/>
      <c r="DT302" s="28"/>
    </row>
    <row r="303" spans="1:124" s="54" customFormat="1" x14ac:dyDescent="0.3">
      <c r="A303" s="21" t="s">
        <v>422</v>
      </c>
      <c r="B303" s="21" t="s">
        <v>273</v>
      </c>
      <c r="C303" s="21" t="s">
        <v>71</v>
      </c>
      <c r="D303" s="21" t="s">
        <v>58</v>
      </c>
      <c r="E303" s="21" t="s">
        <v>59</v>
      </c>
      <c r="F303" s="24" t="s">
        <v>58</v>
      </c>
      <c r="G303" s="78" t="s">
        <v>435</v>
      </c>
      <c r="H303" s="21">
        <v>1</v>
      </c>
      <c r="I303" s="21" t="s">
        <v>24</v>
      </c>
      <c r="J303" s="69">
        <v>50000000</v>
      </c>
      <c r="K303" s="28"/>
      <c r="L303" s="28"/>
      <c r="M303" s="28"/>
      <c r="N303" s="28"/>
      <c r="O303" s="28"/>
      <c r="P303" s="28"/>
      <c r="Q303" s="28"/>
      <c r="R303" s="28"/>
      <c r="S303" s="28"/>
      <c r="T303" s="28"/>
      <c r="U303" s="28"/>
      <c r="V303" s="28"/>
      <c r="W303" s="28"/>
      <c r="X303" s="28"/>
      <c r="Y303" s="28"/>
      <c r="Z303" s="28"/>
      <c r="AA303" s="28"/>
      <c r="AB303" s="28"/>
      <c r="AC303" s="28"/>
      <c r="AD303" s="28"/>
      <c r="AE303" s="28"/>
      <c r="AF303" s="28"/>
      <c r="AG303" s="28"/>
      <c r="AH303" s="28"/>
      <c r="AI303" s="28"/>
      <c r="AJ303" s="28"/>
      <c r="AK303" s="28"/>
      <c r="AL303" s="28"/>
      <c r="AM303" s="28"/>
      <c r="AN303" s="28"/>
      <c r="AO303" s="28"/>
      <c r="AP303" s="28"/>
      <c r="AQ303" s="28"/>
      <c r="AR303" s="28"/>
      <c r="AS303" s="28"/>
      <c r="AT303" s="28"/>
      <c r="AU303" s="28"/>
      <c r="AV303" s="28"/>
      <c r="AW303" s="28"/>
      <c r="AX303" s="28"/>
      <c r="AY303" s="28"/>
      <c r="AZ303" s="28"/>
      <c r="BA303" s="28"/>
      <c r="BB303" s="28"/>
      <c r="BC303" s="28"/>
      <c r="BD303" s="28"/>
      <c r="BE303" s="28"/>
      <c r="BF303" s="28"/>
      <c r="BG303" s="28"/>
      <c r="BH303" s="28"/>
      <c r="BI303" s="28"/>
      <c r="BJ303" s="28"/>
      <c r="BK303" s="28"/>
      <c r="BL303" s="28"/>
      <c r="BM303" s="28"/>
      <c r="BN303" s="28"/>
      <c r="BO303" s="28"/>
      <c r="BP303" s="28"/>
      <c r="BQ303" s="28"/>
      <c r="BR303" s="28"/>
      <c r="BS303" s="28"/>
      <c r="BT303" s="28"/>
      <c r="BU303" s="28"/>
      <c r="BV303" s="28"/>
      <c r="BW303" s="28"/>
      <c r="BX303" s="28"/>
      <c r="BY303" s="28"/>
      <c r="BZ303" s="28"/>
      <c r="CA303" s="28"/>
      <c r="CB303" s="28"/>
      <c r="CC303" s="28"/>
      <c r="CD303" s="28"/>
      <c r="CE303" s="28"/>
      <c r="CF303" s="28"/>
      <c r="CG303" s="28"/>
      <c r="CH303" s="28"/>
      <c r="CI303" s="28"/>
      <c r="CJ303" s="28"/>
      <c r="CK303" s="28"/>
      <c r="CL303" s="28"/>
      <c r="CM303" s="28"/>
      <c r="CN303" s="28"/>
      <c r="CO303" s="28"/>
      <c r="CP303" s="28"/>
      <c r="CQ303" s="28"/>
      <c r="CR303" s="28"/>
      <c r="CS303" s="28"/>
      <c r="CT303" s="28"/>
      <c r="CU303" s="28"/>
      <c r="CV303" s="28"/>
      <c r="CW303" s="28"/>
      <c r="CX303" s="28"/>
      <c r="CY303" s="28"/>
      <c r="CZ303" s="28"/>
      <c r="DA303" s="28"/>
      <c r="DB303" s="28"/>
      <c r="DC303" s="28"/>
      <c r="DD303" s="28"/>
      <c r="DE303" s="28"/>
      <c r="DF303" s="28"/>
      <c r="DG303" s="28"/>
      <c r="DH303" s="28"/>
      <c r="DI303" s="28"/>
      <c r="DJ303" s="28"/>
      <c r="DK303" s="28"/>
      <c r="DL303" s="28"/>
      <c r="DM303" s="28"/>
      <c r="DN303" s="28"/>
      <c r="DO303" s="28"/>
      <c r="DP303" s="28"/>
      <c r="DQ303" s="28"/>
      <c r="DR303" s="28"/>
      <c r="DS303" s="28"/>
      <c r="DT303" s="28"/>
    </row>
    <row r="304" spans="1:124" s="54" customFormat="1" x14ac:dyDescent="0.3">
      <c r="A304" s="21" t="s">
        <v>13</v>
      </c>
      <c r="B304" s="21" t="s">
        <v>273</v>
      </c>
      <c r="C304" s="21" t="s">
        <v>71</v>
      </c>
      <c r="D304" s="21" t="s">
        <v>58</v>
      </c>
      <c r="E304" s="21" t="s">
        <v>59</v>
      </c>
      <c r="F304" s="24" t="s">
        <v>58</v>
      </c>
      <c r="G304" s="20" t="s">
        <v>436</v>
      </c>
      <c r="H304" s="21">
        <v>1</v>
      </c>
      <c r="I304" s="21" t="s">
        <v>21</v>
      </c>
      <c r="J304" s="69">
        <v>60000000</v>
      </c>
      <c r="K304" s="28"/>
      <c r="L304" s="28"/>
      <c r="M304" s="28"/>
      <c r="N304" s="28"/>
      <c r="O304" s="28"/>
      <c r="P304" s="28"/>
      <c r="Q304" s="28"/>
      <c r="R304" s="28"/>
      <c r="S304" s="28"/>
      <c r="T304" s="28"/>
      <c r="U304" s="28"/>
      <c r="V304" s="28"/>
      <c r="W304" s="28"/>
      <c r="X304" s="28"/>
      <c r="Y304" s="28"/>
      <c r="Z304" s="28"/>
      <c r="AA304" s="28"/>
      <c r="AB304" s="28"/>
      <c r="AC304" s="28"/>
      <c r="AD304" s="28"/>
      <c r="AE304" s="28"/>
      <c r="AF304" s="28"/>
      <c r="AG304" s="28"/>
      <c r="AH304" s="28"/>
      <c r="AI304" s="28"/>
      <c r="AJ304" s="28"/>
      <c r="AK304" s="28"/>
      <c r="AL304" s="28"/>
      <c r="AM304" s="28"/>
      <c r="AN304" s="28"/>
      <c r="AO304" s="28"/>
      <c r="AP304" s="28"/>
      <c r="AQ304" s="28"/>
      <c r="AR304" s="28"/>
      <c r="AS304" s="28"/>
      <c r="AT304" s="28"/>
      <c r="AU304" s="28"/>
      <c r="AV304" s="28"/>
      <c r="AW304" s="28"/>
      <c r="AX304" s="28"/>
      <c r="AY304" s="28"/>
      <c r="AZ304" s="28"/>
      <c r="BA304" s="28"/>
      <c r="BB304" s="28"/>
      <c r="BC304" s="28"/>
      <c r="BD304" s="28"/>
      <c r="BE304" s="28"/>
      <c r="BF304" s="28"/>
      <c r="BG304" s="28"/>
      <c r="BH304" s="28"/>
      <c r="BI304" s="28"/>
      <c r="BJ304" s="28"/>
      <c r="BK304" s="28"/>
      <c r="BL304" s="28"/>
      <c r="BM304" s="28"/>
      <c r="BN304" s="28"/>
      <c r="BO304" s="28"/>
      <c r="BP304" s="28"/>
      <c r="BQ304" s="28"/>
      <c r="BR304" s="28"/>
      <c r="BS304" s="28"/>
      <c r="BT304" s="28"/>
      <c r="BU304" s="28"/>
      <c r="BV304" s="28"/>
      <c r="BW304" s="28"/>
      <c r="BX304" s="28"/>
      <c r="BY304" s="28"/>
      <c r="BZ304" s="28"/>
      <c r="CA304" s="28"/>
      <c r="CB304" s="28"/>
      <c r="CC304" s="28"/>
      <c r="CD304" s="28"/>
      <c r="CE304" s="28"/>
      <c r="CF304" s="28"/>
      <c r="CG304" s="28"/>
      <c r="CH304" s="28"/>
      <c r="CI304" s="28"/>
      <c r="CJ304" s="28"/>
      <c r="CK304" s="28"/>
      <c r="CL304" s="28"/>
      <c r="CM304" s="28"/>
      <c r="CN304" s="28"/>
      <c r="CO304" s="28"/>
      <c r="CP304" s="28"/>
      <c r="CQ304" s="28"/>
      <c r="CR304" s="28"/>
      <c r="CS304" s="28"/>
      <c r="CT304" s="28"/>
      <c r="CU304" s="28"/>
      <c r="CV304" s="28"/>
      <c r="CW304" s="28"/>
      <c r="CX304" s="28"/>
      <c r="CY304" s="28"/>
      <c r="CZ304" s="28"/>
      <c r="DA304" s="28"/>
      <c r="DB304" s="28"/>
      <c r="DC304" s="28"/>
      <c r="DD304" s="28"/>
      <c r="DE304" s="28"/>
      <c r="DF304" s="28"/>
      <c r="DG304" s="28"/>
      <c r="DH304" s="28"/>
      <c r="DI304" s="28"/>
      <c r="DJ304" s="28"/>
      <c r="DK304" s="28"/>
      <c r="DL304" s="28"/>
      <c r="DM304" s="28"/>
      <c r="DN304" s="28"/>
      <c r="DO304" s="28"/>
      <c r="DP304" s="28"/>
      <c r="DQ304" s="28"/>
      <c r="DR304" s="28"/>
      <c r="DS304" s="28"/>
      <c r="DT304" s="28"/>
    </row>
    <row r="305" spans="1:124" s="54" customFormat="1" x14ac:dyDescent="0.3">
      <c r="A305" s="21" t="s">
        <v>422</v>
      </c>
      <c r="B305" s="21" t="s">
        <v>273</v>
      </c>
      <c r="C305" s="21" t="s">
        <v>71</v>
      </c>
      <c r="D305" s="21" t="s">
        <v>58</v>
      </c>
      <c r="E305" s="21" t="s">
        <v>59</v>
      </c>
      <c r="F305" s="24" t="s">
        <v>58</v>
      </c>
      <c r="G305" s="20" t="s">
        <v>437</v>
      </c>
      <c r="H305" s="21">
        <v>1</v>
      </c>
      <c r="I305" s="21" t="s">
        <v>24</v>
      </c>
      <c r="J305" s="69">
        <v>150000000</v>
      </c>
      <c r="K305" s="28"/>
      <c r="L305" s="28"/>
      <c r="M305" s="28"/>
      <c r="N305" s="28"/>
      <c r="O305" s="28"/>
      <c r="P305" s="28"/>
      <c r="Q305" s="28"/>
      <c r="R305" s="28"/>
      <c r="S305" s="28"/>
      <c r="T305" s="28"/>
      <c r="U305" s="28"/>
      <c r="V305" s="28"/>
      <c r="W305" s="28"/>
      <c r="X305" s="28"/>
      <c r="Y305" s="28"/>
      <c r="Z305" s="28"/>
      <c r="AA305" s="28"/>
      <c r="AB305" s="28"/>
      <c r="AC305" s="28"/>
      <c r="AD305" s="28"/>
      <c r="AE305" s="28"/>
      <c r="AF305" s="28"/>
      <c r="AG305" s="28"/>
      <c r="AH305" s="28"/>
      <c r="AI305" s="28"/>
      <c r="AJ305" s="28"/>
      <c r="AK305" s="28"/>
      <c r="AL305" s="28"/>
      <c r="AM305" s="28"/>
      <c r="AN305" s="28"/>
      <c r="AO305" s="28"/>
      <c r="AP305" s="28"/>
      <c r="AQ305" s="28"/>
      <c r="AR305" s="28"/>
      <c r="AS305" s="28"/>
      <c r="AT305" s="28"/>
      <c r="AU305" s="28"/>
      <c r="AV305" s="28"/>
      <c r="AW305" s="28"/>
      <c r="AX305" s="28"/>
      <c r="AY305" s="28"/>
      <c r="AZ305" s="28"/>
      <c r="BA305" s="28"/>
      <c r="BB305" s="28"/>
      <c r="BC305" s="28"/>
      <c r="BD305" s="28"/>
      <c r="BE305" s="28"/>
      <c r="BF305" s="28"/>
      <c r="BG305" s="28"/>
      <c r="BH305" s="28"/>
      <c r="BI305" s="28"/>
      <c r="BJ305" s="28"/>
      <c r="BK305" s="28"/>
      <c r="BL305" s="28"/>
      <c r="BM305" s="28"/>
      <c r="BN305" s="28"/>
      <c r="BO305" s="28"/>
      <c r="BP305" s="28"/>
      <c r="BQ305" s="28"/>
      <c r="BR305" s="28"/>
      <c r="BS305" s="28"/>
      <c r="BT305" s="28"/>
      <c r="BU305" s="28"/>
      <c r="BV305" s="28"/>
      <c r="BW305" s="28"/>
      <c r="BX305" s="28"/>
      <c r="BY305" s="28"/>
      <c r="BZ305" s="28"/>
      <c r="CA305" s="28"/>
      <c r="CB305" s="28"/>
      <c r="CC305" s="28"/>
      <c r="CD305" s="28"/>
      <c r="CE305" s="28"/>
      <c r="CF305" s="28"/>
      <c r="CG305" s="28"/>
      <c r="CH305" s="28"/>
      <c r="CI305" s="28"/>
      <c r="CJ305" s="28"/>
      <c r="CK305" s="28"/>
      <c r="CL305" s="28"/>
      <c r="CM305" s="28"/>
      <c r="CN305" s="28"/>
      <c r="CO305" s="28"/>
      <c r="CP305" s="28"/>
      <c r="CQ305" s="28"/>
      <c r="CR305" s="28"/>
      <c r="CS305" s="28"/>
      <c r="CT305" s="28"/>
      <c r="CU305" s="28"/>
      <c r="CV305" s="28"/>
      <c r="CW305" s="28"/>
      <c r="CX305" s="28"/>
      <c r="CY305" s="28"/>
      <c r="CZ305" s="28"/>
      <c r="DA305" s="28"/>
      <c r="DB305" s="28"/>
      <c r="DC305" s="28"/>
      <c r="DD305" s="28"/>
      <c r="DE305" s="28"/>
      <c r="DF305" s="28"/>
      <c r="DG305" s="28"/>
      <c r="DH305" s="28"/>
      <c r="DI305" s="28"/>
      <c r="DJ305" s="28"/>
      <c r="DK305" s="28"/>
      <c r="DL305" s="28"/>
      <c r="DM305" s="28"/>
      <c r="DN305" s="28"/>
      <c r="DO305" s="28"/>
      <c r="DP305" s="28"/>
      <c r="DQ305" s="28"/>
      <c r="DR305" s="28"/>
      <c r="DS305" s="28"/>
      <c r="DT305" s="28"/>
    </row>
    <row r="306" spans="1:124" s="54" customFormat="1" ht="28.8" x14ac:dyDescent="0.3">
      <c r="A306" s="21" t="s">
        <v>14</v>
      </c>
      <c r="B306" s="21" t="s">
        <v>273</v>
      </c>
      <c r="C306" s="21" t="s">
        <v>71</v>
      </c>
      <c r="D306" s="21" t="s">
        <v>58</v>
      </c>
      <c r="E306" s="21" t="s">
        <v>59</v>
      </c>
      <c r="F306" s="24" t="s">
        <v>77</v>
      </c>
      <c r="G306" s="20" t="s">
        <v>438</v>
      </c>
      <c r="H306" s="21">
        <v>1</v>
      </c>
      <c r="I306" s="21" t="s">
        <v>25</v>
      </c>
      <c r="J306" s="69">
        <v>100000000</v>
      </c>
      <c r="K306" s="28"/>
      <c r="L306" s="28"/>
      <c r="M306" s="28"/>
      <c r="N306" s="28"/>
      <c r="O306" s="28"/>
      <c r="P306" s="28"/>
      <c r="Q306" s="28"/>
      <c r="R306" s="28"/>
      <c r="S306" s="28"/>
      <c r="T306" s="28"/>
      <c r="U306" s="28"/>
      <c r="V306" s="28"/>
      <c r="W306" s="28"/>
      <c r="X306" s="28"/>
      <c r="Y306" s="28"/>
      <c r="Z306" s="28"/>
      <c r="AA306" s="28"/>
      <c r="AB306" s="28"/>
      <c r="AC306" s="28"/>
      <c r="AD306" s="28"/>
      <c r="AE306" s="28"/>
      <c r="AF306" s="28"/>
      <c r="AG306" s="28"/>
      <c r="AH306" s="28"/>
      <c r="AI306" s="28"/>
      <c r="AJ306" s="28"/>
      <c r="AK306" s="28"/>
      <c r="AL306" s="28"/>
      <c r="AM306" s="28"/>
      <c r="AN306" s="28"/>
      <c r="AO306" s="28"/>
      <c r="AP306" s="28"/>
      <c r="AQ306" s="28"/>
      <c r="AR306" s="28"/>
      <c r="AS306" s="28"/>
      <c r="AT306" s="28"/>
      <c r="AU306" s="28"/>
      <c r="AV306" s="28"/>
      <c r="AW306" s="28"/>
      <c r="AX306" s="28"/>
      <c r="AY306" s="28"/>
      <c r="AZ306" s="28"/>
      <c r="BA306" s="28"/>
      <c r="BB306" s="28"/>
      <c r="BC306" s="28"/>
      <c r="BD306" s="28"/>
      <c r="BE306" s="28"/>
      <c r="BF306" s="28"/>
      <c r="BG306" s="28"/>
      <c r="BH306" s="28"/>
      <c r="BI306" s="28"/>
      <c r="BJ306" s="28"/>
      <c r="BK306" s="28"/>
      <c r="BL306" s="28"/>
      <c r="BM306" s="28"/>
      <c r="BN306" s="28"/>
      <c r="BO306" s="28"/>
      <c r="BP306" s="28"/>
      <c r="BQ306" s="28"/>
      <c r="BR306" s="28"/>
      <c r="BS306" s="28"/>
      <c r="BT306" s="28"/>
      <c r="BU306" s="28"/>
      <c r="BV306" s="28"/>
      <c r="BW306" s="28"/>
      <c r="BX306" s="28"/>
      <c r="BY306" s="28"/>
      <c r="BZ306" s="28"/>
      <c r="CA306" s="28"/>
      <c r="CB306" s="28"/>
      <c r="CC306" s="28"/>
      <c r="CD306" s="28"/>
      <c r="CE306" s="28"/>
      <c r="CF306" s="28"/>
      <c r="CG306" s="28"/>
      <c r="CH306" s="28"/>
      <c r="CI306" s="28"/>
      <c r="CJ306" s="28"/>
      <c r="CK306" s="28"/>
      <c r="CL306" s="28"/>
      <c r="CM306" s="28"/>
      <c r="CN306" s="28"/>
      <c r="CO306" s="28"/>
      <c r="CP306" s="28"/>
      <c r="CQ306" s="28"/>
      <c r="CR306" s="28"/>
      <c r="CS306" s="28"/>
      <c r="CT306" s="28"/>
      <c r="CU306" s="28"/>
      <c r="CV306" s="28"/>
      <c r="CW306" s="28"/>
      <c r="CX306" s="28"/>
      <c r="CY306" s="28"/>
      <c r="CZ306" s="28"/>
      <c r="DA306" s="28"/>
      <c r="DB306" s="28"/>
      <c r="DC306" s="28"/>
      <c r="DD306" s="28"/>
      <c r="DE306" s="28"/>
      <c r="DF306" s="28"/>
      <c r="DG306" s="28"/>
      <c r="DH306" s="28"/>
      <c r="DI306" s="28"/>
      <c r="DJ306" s="28"/>
      <c r="DK306" s="28"/>
      <c r="DL306" s="28"/>
      <c r="DM306" s="28"/>
      <c r="DN306" s="28"/>
      <c r="DO306" s="28"/>
      <c r="DP306" s="28"/>
      <c r="DQ306" s="28"/>
      <c r="DR306" s="28"/>
      <c r="DS306" s="28"/>
      <c r="DT306" s="28"/>
    </row>
    <row r="307" spans="1:124" s="54" customFormat="1" ht="28.8" x14ac:dyDescent="0.3">
      <c r="A307" s="21" t="s">
        <v>14</v>
      </c>
      <c r="B307" s="21" t="s">
        <v>273</v>
      </c>
      <c r="C307" s="21" t="s">
        <v>71</v>
      </c>
      <c r="D307" s="21" t="s">
        <v>58</v>
      </c>
      <c r="E307" s="21" t="s">
        <v>59</v>
      </c>
      <c r="F307" s="24" t="s">
        <v>77</v>
      </c>
      <c r="G307" s="79" t="s">
        <v>439</v>
      </c>
      <c r="H307" s="80">
        <v>1</v>
      </c>
      <c r="I307" s="80" t="s">
        <v>25</v>
      </c>
      <c r="J307" s="81">
        <v>100000000</v>
      </c>
      <c r="K307" s="28"/>
      <c r="L307" s="28"/>
      <c r="M307" s="28"/>
      <c r="N307" s="28"/>
      <c r="O307" s="28"/>
      <c r="P307" s="28"/>
      <c r="Q307" s="28"/>
      <c r="R307" s="28"/>
      <c r="S307" s="28"/>
      <c r="T307" s="28"/>
      <c r="U307" s="28"/>
      <c r="V307" s="28"/>
      <c r="W307" s="28"/>
      <c r="X307" s="28"/>
      <c r="Y307" s="28"/>
      <c r="Z307" s="28"/>
      <c r="AA307" s="28"/>
      <c r="AB307" s="28"/>
      <c r="AC307" s="28"/>
      <c r="AD307" s="28"/>
      <c r="AE307" s="28"/>
      <c r="AF307" s="28"/>
      <c r="AG307" s="28"/>
      <c r="AH307" s="28"/>
      <c r="AI307" s="28"/>
      <c r="AJ307" s="28"/>
      <c r="AK307" s="28"/>
      <c r="AL307" s="28"/>
      <c r="AM307" s="28"/>
      <c r="AN307" s="28"/>
      <c r="AO307" s="28"/>
      <c r="AP307" s="28"/>
      <c r="AQ307" s="28"/>
      <c r="AR307" s="28"/>
      <c r="AS307" s="28"/>
      <c r="AT307" s="28"/>
      <c r="AU307" s="28"/>
      <c r="AV307" s="28"/>
      <c r="AW307" s="28"/>
      <c r="AX307" s="28"/>
      <c r="AY307" s="28"/>
      <c r="AZ307" s="28"/>
      <c r="BA307" s="28"/>
      <c r="BB307" s="28"/>
      <c r="BC307" s="28"/>
      <c r="BD307" s="28"/>
      <c r="BE307" s="28"/>
      <c r="BF307" s="28"/>
      <c r="BG307" s="28"/>
      <c r="BH307" s="28"/>
      <c r="BI307" s="28"/>
      <c r="BJ307" s="28"/>
      <c r="BK307" s="28"/>
      <c r="BL307" s="28"/>
      <c r="BM307" s="28"/>
      <c r="BN307" s="28"/>
      <c r="BO307" s="28"/>
      <c r="BP307" s="28"/>
      <c r="BQ307" s="28"/>
      <c r="BR307" s="28"/>
      <c r="BS307" s="28"/>
      <c r="BT307" s="28"/>
      <c r="BU307" s="28"/>
      <c r="BV307" s="28"/>
      <c r="BW307" s="28"/>
      <c r="BX307" s="28"/>
      <c r="BY307" s="28"/>
      <c r="BZ307" s="28"/>
      <c r="CA307" s="28"/>
      <c r="CB307" s="28"/>
      <c r="CC307" s="28"/>
      <c r="CD307" s="28"/>
      <c r="CE307" s="28"/>
      <c r="CF307" s="28"/>
      <c r="CG307" s="28"/>
      <c r="CH307" s="28"/>
      <c r="CI307" s="28"/>
      <c r="CJ307" s="28"/>
      <c r="CK307" s="28"/>
      <c r="CL307" s="28"/>
      <c r="CM307" s="28"/>
      <c r="CN307" s="28"/>
      <c r="CO307" s="28"/>
      <c r="CP307" s="28"/>
      <c r="CQ307" s="28"/>
      <c r="CR307" s="28"/>
      <c r="CS307" s="28"/>
      <c r="CT307" s="28"/>
      <c r="CU307" s="28"/>
      <c r="CV307" s="28"/>
      <c r="CW307" s="28"/>
      <c r="CX307" s="28"/>
      <c r="CY307" s="28"/>
      <c r="CZ307" s="28"/>
      <c r="DA307" s="28"/>
      <c r="DB307" s="28"/>
      <c r="DC307" s="28"/>
      <c r="DD307" s="28"/>
      <c r="DE307" s="28"/>
      <c r="DF307" s="28"/>
      <c r="DG307" s="28"/>
      <c r="DH307" s="28"/>
      <c r="DI307" s="28"/>
      <c r="DJ307" s="28"/>
      <c r="DK307" s="28"/>
      <c r="DL307" s="28"/>
      <c r="DM307" s="28"/>
      <c r="DN307" s="28"/>
      <c r="DO307" s="28"/>
      <c r="DP307" s="28"/>
      <c r="DQ307" s="28"/>
      <c r="DR307" s="28"/>
      <c r="DS307" s="28"/>
      <c r="DT307" s="28"/>
    </row>
    <row r="308" spans="1:124" s="54" customFormat="1" ht="28.8" x14ac:dyDescent="0.3">
      <c r="A308" s="21" t="s">
        <v>14</v>
      </c>
      <c r="B308" s="21" t="s">
        <v>273</v>
      </c>
      <c r="C308" s="21" t="s">
        <v>71</v>
      </c>
      <c r="D308" s="21" t="s">
        <v>58</v>
      </c>
      <c r="E308" s="21" t="s">
        <v>59</v>
      </c>
      <c r="F308" s="24" t="s">
        <v>77</v>
      </c>
      <c r="G308" s="79" t="s">
        <v>440</v>
      </c>
      <c r="H308" s="21">
        <v>1</v>
      </c>
      <c r="I308" s="21" t="s">
        <v>25</v>
      </c>
      <c r="J308" s="69">
        <v>60000000</v>
      </c>
      <c r="K308" s="28"/>
      <c r="L308" s="28"/>
      <c r="M308" s="28"/>
      <c r="N308" s="28"/>
      <c r="O308" s="28"/>
      <c r="P308" s="28"/>
      <c r="Q308" s="28"/>
      <c r="R308" s="28"/>
      <c r="S308" s="28"/>
      <c r="T308" s="28"/>
      <c r="U308" s="28"/>
      <c r="V308" s="28"/>
      <c r="W308" s="28"/>
      <c r="X308" s="28"/>
      <c r="Y308" s="28"/>
      <c r="Z308" s="28"/>
      <c r="AA308" s="28"/>
      <c r="AB308" s="28"/>
      <c r="AC308" s="28"/>
      <c r="AD308" s="28"/>
      <c r="AE308" s="28"/>
      <c r="AF308" s="28"/>
      <c r="AG308" s="28"/>
      <c r="AH308" s="28"/>
      <c r="AI308" s="28"/>
      <c r="AJ308" s="28"/>
      <c r="AK308" s="28"/>
      <c r="AL308" s="28"/>
      <c r="AM308" s="28"/>
      <c r="AN308" s="28"/>
      <c r="AO308" s="28"/>
      <c r="AP308" s="28"/>
      <c r="AQ308" s="28"/>
      <c r="AR308" s="28"/>
      <c r="AS308" s="28"/>
      <c r="AT308" s="28"/>
      <c r="AU308" s="28"/>
      <c r="AV308" s="28"/>
      <c r="AW308" s="28"/>
      <c r="AX308" s="28"/>
      <c r="AY308" s="28"/>
      <c r="AZ308" s="28"/>
      <c r="BA308" s="28"/>
      <c r="BB308" s="28"/>
      <c r="BC308" s="28"/>
      <c r="BD308" s="28"/>
      <c r="BE308" s="28"/>
      <c r="BF308" s="28"/>
      <c r="BG308" s="28"/>
      <c r="BH308" s="28"/>
      <c r="BI308" s="28"/>
      <c r="BJ308" s="28"/>
      <c r="BK308" s="28"/>
      <c r="BL308" s="28"/>
      <c r="BM308" s="28"/>
      <c r="BN308" s="28"/>
      <c r="BO308" s="28"/>
      <c r="BP308" s="28"/>
      <c r="BQ308" s="28"/>
      <c r="BR308" s="28"/>
      <c r="BS308" s="28"/>
      <c r="BT308" s="28"/>
      <c r="BU308" s="28"/>
      <c r="BV308" s="28"/>
      <c r="BW308" s="28"/>
      <c r="BX308" s="28"/>
      <c r="BY308" s="28"/>
      <c r="BZ308" s="28"/>
      <c r="CA308" s="28"/>
      <c r="CB308" s="28"/>
      <c r="CC308" s="28"/>
      <c r="CD308" s="28"/>
      <c r="CE308" s="28"/>
      <c r="CF308" s="28"/>
      <c r="CG308" s="28"/>
      <c r="CH308" s="28"/>
      <c r="CI308" s="28"/>
      <c r="CJ308" s="28"/>
      <c r="CK308" s="28"/>
      <c r="CL308" s="28"/>
      <c r="CM308" s="28"/>
      <c r="CN308" s="28"/>
      <c r="CO308" s="28"/>
      <c r="CP308" s="28"/>
      <c r="CQ308" s="28"/>
      <c r="CR308" s="28"/>
      <c r="CS308" s="28"/>
      <c r="CT308" s="28"/>
      <c r="CU308" s="28"/>
      <c r="CV308" s="28"/>
      <c r="CW308" s="28"/>
      <c r="CX308" s="28"/>
      <c r="CY308" s="28"/>
      <c r="CZ308" s="28"/>
      <c r="DA308" s="28"/>
      <c r="DB308" s="28"/>
      <c r="DC308" s="28"/>
      <c r="DD308" s="28"/>
      <c r="DE308" s="28"/>
      <c r="DF308" s="28"/>
      <c r="DG308" s="28"/>
      <c r="DH308" s="28"/>
      <c r="DI308" s="28"/>
      <c r="DJ308" s="28"/>
      <c r="DK308" s="28"/>
      <c r="DL308" s="28"/>
      <c r="DM308" s="28"/>
      <c r="DN308" s="28"/>
      <c r="DO308" s="28"/>
      <c r="DP308" s="28"/>
      <c r="DQ308" s="28"/>
      <c r="DR308" s="28"/>
      <c r="DS308" s="28"/>
      <c r="DT308" s="28"/>
    </row>
    <row r="309" spans="1:124" s="54" customFormat="1" ht="28.8" x14ac:dyDescent="0.3">
      <c r="A309" s="21" t="s">
        <v>14</v>
      </c>
      <c r="B309" s="21" t="s">
        <v>273</v>
      </c>
      <c r="C309" s="21" t="s">
        <v>71</v>
      </c>
      <c r="D309" s="21" t="s">
        <v>58</v>
      </c>
      <c r="E309" s="21" t="s">
        <v>59</v>
      </c>
      <c r="F309" s="24" t="s">
        <v>77</v>
      </c>
      <c r="G309" s="79" t="s">
        <v>441</v>
      </c>
      <c r="H309" s="21">
        <v>1</v>
      </c>
      <c r="I309" s="21" t="s">
        <v>25</v>
      </c>
      <c r="J309" s="69">
        <v>60000000</v>
      </c>
      <c r="K309" s="28"/>
      <c r="L309" s="28"/>
      <c r="M309" s="28"/>
      <c r="N309" s="28"/>
      <c r="O309" s="28"/>
      <c r="P309" s="28"/>
      <c r="Q309" s="28"/>
      <c r="R309" s="28"/>
      <c r="S309" s="28"/>
      <c r="T309" s="28"/>
      <c r="U309" s="28"/>
      <c r="V309" s="28"/>
      <c r="W309" s="28"/>
      <c r="X309" s="28"/>
      <c r="Y309" s="28"/>
      <c r="Z309" s="28"/>
      <c r="AA309" s="28"/>
      <c r="AB309" s="28"/>
      <c r="AC309" s="28"/>
      <c r="AD309" s="28"/>
      <c r="AE309" s="28"/>
      <c r="AF309" s="28"/>
      <c r="AG309" s="28"/>
      <c r="AH309" s="28"/>
      <c r="AI309" s="28"/>
      <c r="AJ309" s="28"/>
      <c r="AK309" s="28"/>
      <c r="AL309" s="28"/>
      <c r="AM309" s="28"/>
      <c r="AN309" s="28"/>
      <c r="AO309" s="28"/>
      <c r="AP309" s="28"/>
      <c r="AQ309" s="28"/>
      <c r="AR309" s="28"/>
      <c r="AS309" s="28"/>
      <c r="AT309" s="28"/>
      <c r="AU309" s="28"/>
      <c r="AV309" s="28"/>
      <c r="AW309" s="28"/>
      <c r="AX309" s="28"/>
      <c r="AY309" s="28"/>
      <c r="AZ309" s="28"/>
      <c r="BA309" s="28"/>
      <c r="BB309" s="28"/>
      <c r="BC309" s="28"/>
      <c r="BD309" s="28"/>
      <c r="BE309" s="28"/>
      <c r="BF309" s="28"/>
      <c r="BG309" s="28"/>
      <c r="BH309" s="28"/>
      <c r="BI309" s="28"/>
      <c r="BJ309" s="28"/>
      <c r="BK309" s="28"/>
      <c r="BL309" s="28"/>
      <c r="BM309" s="28"/>
      <c r="BN309" s="28"/>
      <c r="BO309" s="28"/>
      <c r="BP309" s="28"/>
      <c r="BQ309" s="28"/>
      <c r="BR309" s="28"/>
      <c r="BS309" s="28"/>
      <c r="BT309" s="28"/>
      <c r="BU309" s="28"/>
      <c r="BV309" s="28"/>
      <c r="BW309" s="28"/>
      <c r="BX309" s="28"/>
      <c r="BY309" s="28"/>
      <c r="BZ309" s="28"/>
      <c r="CA309" s="28"/>
      <c r="CB309" s="28"/>
      <c r="CC309" s="28"/>
      <c r="CD309" s="28"/>
      <c r="CE309" s="28"/>
      <c r="CF309" s="28"/>
      <c r="CG309" s="28"/>
      <c r="CH309" s="28"/>
      <c r="CI309" s="28"/>
      <c r="CJ309" s="28"/>
      <c r="CK309" s="28"/>
      <c r="CL309" s="28"/>
      <c r="CM309" s="28"/>
      <c r="CN309" s="28"/>
      <c r="CO309" s="28"/>
      <c r="CP309" s="28"/>
      <c r="CQ309" s="28"/>
      <c r="CR309" s="28"/>
      <c r="CS309" s="28"/>
      <c r="CT309" s="28"/>
      <c r="CU309" s="28"/>
      <c r="CV309" s="28"/>
      <c r="CW309" s="28"/>
      <c r="CX309" s="28"/>
      <c r="CY309" s="28"/>
      <c r="CZ309" s="28"/>
      <c r="DA309" s="28"/>
      <c r="DB309" s="28"/>
      <c r="DC309" s="28"/>
      <c r="DD309" s="28"/>
      <c r="DE309" s="28"/>
      <c r="DF309" s="28"/>
      <c r="DG309" s="28"/>
      <c r="DH309" s="28"/>
      <c r="DI309" s="28"/>
      <c r="DJ309" s="28"/>
      <c r="DK309" s="28"/>
      <c r="DL309" s="28"/>
      <c r="DM309" s="28"/>
      <c r="DN309" s="28"/>
      <c r="DO309" s="28"/>
      <c r="DP309" s="28"/>
      <c r="DQ309" s="28"/>
      <c r="DR309" s="28"/>
      <c r="DS309" s="28"/>
      <c r="DT309" s="28"/>
    </row>
    <row r="310" spans="1:124" s="54" customFormat="1" ht="28.8" x14ac:dyDescent="0.3">
      <c r="A310" s="21" t="s">
        <v>14</v>
      </c>
      <c r="B310" s="21" t="s">
        <v>273</v>
      </c>
      <c r="C310" s="21" t="s">
        <v>71</v>
      </c>
      <c r="D310" s="21" t="s">
        <v>58</v>
      </c>
      <c r="E310" s="21" t="s">
        <v>59</v>
      </c>
      <c r="F310" s="24" t="s">
        <v>77</v>
      </c>
      <c r="G310" s="79" t="s">
        <v>442</v>
      </c>
      <c r="H310" s="21">
        <v>1</v>
      </c>
      <c r="I310" s="21" t="s">
        <v>25</v>
      </c>
      <c r="J310" s="69">
        <v>70000000</v>
      </c>
      <c r="K310" s="28"/>
      <c r="L310" s="28"/>
      <c r="M310" s="28"/>
      <c r="N310" s="28"/>
      <c r="O310" s="28"/>
      <c r="P310" s="28"/>
      <c r="Q310" s="28"/>
      <c r="R310" s="28"/>
      <c r="S310" s="28"/>
      <c r="T310" s="28"/>
      <c r="U310" s="28"/>
      <c r="V310" s="28"/>
      <c r="W310" s="28"/>
      <c r="X310" s="28"/>
      <c r="Y310" s="28"/>
      <c r="Z310" s="28"/>
      <c r="AA310" s="28"/>
      <c r="AB310" s="28"/>
      <c r="AC310" s="28"/>
      <c r="AD310" s="28"/>
      <c r="AE310" s="28"/>
      <c r="AF310" s="28"/>
      <c r="AG310" s="28"/>
      <c r="AH310" s="28"/>
      <c r="AI310" s="28"/>
      <c r="AJ310" s="28"/>
      <c r="AK310" s="28"/>
      <c r="AL310" s="28"/>
      <c r="AM310" s="28"/>
      <c r="AN310" s="28"/>
      <c r="AO310" s="28"/>
      <c r="AP310" s="28"/>
      <c r="AQ310" s="28"/>
      <c r="AR310" s="28"/>
      <c r="AS310" s="28"/>
      <c r="AT310" s="28"/>
      <c r="AU310" s="28"/>
      <c r="AV310" s="28"/>
      <c r="AW310" s="28"/>
      <c r="AX310" s="28"/>
      <c r="AY310" s="28"/>
      <c r="AZ310" s="28"/>
      <c r="BA310" s="28"/>
      <c r="BB310" s="28"/>
      <c r="BC310" s="28"/>
      <c r="BD310" s="28"/>
      <c r="BE310" s="28"/>
      <c r="BF310" s="28"/>
      <c r="BG310" s="28"/>
      <c r="BH310" s="28"/>
      <c r="BI310" s="28"/>
      <c r="BJ310" s="28"/>
      <c r="BK310" s="28"/>
      <c r="BL310" s="28"/>
      <c r="BM310" s="28"/>
      <c r="BN310" s="28"/>
      <c r="BO310" s="28"/>
      <c r="BP310" s="28"/>
      <c r="BQ310" s="28"/>
      <c r="BR310" s="28"/>
      <c r="BS310" s="28"/>
      <c r="BT310" s="28"/>
      <c r="BU310" s="28"/>
      <c r="BV310" s="28"/>
      <c r="BW310" s="28"/>
      <c r="BX310" s="28"/>
      <c r="BY310" s="28"/>
      <c r="BZ310" s="28"/>
      <c r="CA310" s="28"/>
      <c r="CB310" s="28"/>
      <c r="CC310" s="28"/>
      <c r="CD310" s="28"/>
      <c r="CE310" s="28"/>
      <c r="CF310" s="28"/>
      <c r="CG310" s="28"/>
      <c r="CH310" s="28"/>
      <c r="CI310" s="28"/>
      <c r="CJ310" s="28"/>
      <c r="CK310" s="28"/>
      <c r="CL310" s="28"/>
      <c r="CM310" s="28"/>
      <c r="CN310" s="28"/>
      <c r="CO310" s="28"/>
      <c r="CP310" s="28"/>
      <c r="CQ310" s="28"/>
      <c r="CR310" s="28"/>
      <c r="CS310" s="28"/>
      <c r="CT310" s="28"/>
      <c r="CU310" s="28"/>
      <c r="CV310" s="28"/>
      <c r="CW310" s="28"/>
      <c r="CX310" s="28"/>
      <c r="CY310" s="28"/>
      <c r="CZ310" s="28"/>
      <c r="DA310" s="28"/>
      <c r="DB310" s="28"/>
      <c r="DC310" s="28"/>
      <c r="DD310" s="28"/>
      <c r="DE310" s="28"/>
      <c r="DF310" s="28"/>
      <c r="DG310" s="28"/>
      <c r="DH310" s="28"/>
      <c r="DI310" s="28"/>
      <c r="DJ310" s="28"/>
      <c r="DK310" s="28"/>
      <c r="DL310" s="28"/>
      <c r="DM310" s="28"/>
      <c r="DN310" s="28"/>
      <c r="DO310" s="28"/>
      <c r="DP310" s="28"/>
      <c r="DQ310" s="28"/>
      <c r="DR310" s="28"/>
      <c r="DS310" s="28"/>
      <c r="DT310" s="28"/>
    </row>
    <row r="311" spans="1:124" s="54" customFormat="1" ht="28.8" x14ac:dyDescent="0.3">
      <c r="A311" s="21" t="s">
        <v>14</v>
      </c>
      <c r="B311" s="21" t="s">
        <v>273</v>
      </c>
      <c r="C311" s="21" t="s">
        <v>71</v>
      </c>
      <c r="D311" s="21" t="s">
        <v>58</v>
      </c>
      <c r="E311" s="21" t="s">
        <v>59</v>
      </c>
      <c r="F311" s="24" t="s">
        <v>77</v>
      </c>
      <c r="G311" s="79" t="s">
        <v>443</v>
      </c>
      <c r="H311" s="21">
        <v>1</v>
      </c>
      <c r="I311" s="21" t="s">
        <v>25</v>
      </c>
      <c r="J311" s="69">
        <v>30000000</v>
      </c>
      <c r="K311" s="28"/>
      <c r="L311" s="28"/>
      <c r="M311" s="28"/>
      <c r="N311" s="28"/>
      <c r="O311" s="28"/>
      <c r="P311" s="28"/>
      <c r="Q311" s="28"/>
      <c r="R311" s="28"/>
      <c r="S311" s="28"/>
      <c r="T311" s="28"/>
      <c r="U311" s="28"/>
      <c r="V311" s="28"/>
      <c r="W311" s="28"/>
      <c r="X311" s="28"/>
      <c r="Y311" s="28"/>
      <c r="Z311" s="28"/>
      <c r="AA311" s="28"/>
      <c r="AB311" s="28"/>
      <c r="AC311" s="28"/>
      <c r="AD311" s="28"/>
      <c r="AE311" s="28"/>
      <c r="AF311" s="28"/>
      <c r="AG311" s="28"/>
      <c r="AH311" s="28"/>
      <c r="AI311" s="28"/>
      <c r="AJ311" s="28"/>
      <c r="AK311" s="28"/>
      <c r="AL311" s="28"/>
      <c r="AM311" s="28"/>
      <c r="AN311" s="28"/>
      <c r="AO311" s="28"/>
      <c r="AP311" s="28"/>
      <c r="AQ311" s="28"/>
      <c r="AR311" s="28"/>
      <c r="AS311" s="28"/>
      <c r="AT311" s="28"/>
      <c r="AU311" s="28"/>
      <c r="AV311" s="28"/>
      <c r="AW311" s="28"/>
      <c r="AX311" s="28"/>
      <c r="AY311" s="28"/>
      <c r="AZ311" s="28"/>
      <c r="BA311" s="28"/>
      <c r="BB311" s="28"/>
      <c r="BC311" s="28"/>
      <c r="BD311" s="28"/>
      <c r="BE311" s="28"/>
      <c r="BF311" s="28"/>
      <c r="BG311" s="28"/>
      <c r="BH311" s="28"/>
      <c r="BI311" s="28"/>
      <c r="BJ311" s="28"/>
      <c r="BK311" s="28"/>
      <c r="BL311" s="28"/>
      <c r="BM311" s="28"/>
      <c r="BN311" s="28"/>
      <c r="BO311" s="28"/>
      <c r="BP311" s="28"/>
      <c r="BQ311" s="28"/>
      <c r="BR311" s="28"/>
      <c r="BS311" s="28"/>
      <c r="BT311" s="28"/>
      <c r="BU311" s="28"/>
      <c r="BV311" s="28"/>
      <c r="BW311" s="28"/>
      <c r="BX311" s="28"/>
      <c r="BY311" s="28"/>
      <c r="BZ311" s="28"/>
      <c r="CA311" s="28"/>
      <c r="CB311" s="28"/>
      <c r="CC311" s="28"/>
      <c r="CD311" s="28"/>
      <c r="CE311" s="28"/>
      <c r="CF311" s="28"/>
      <c r="CG311" s="28"/>
      <c r="CH311" s="28"/>
      <c r="CI311" s="28"/>
      <c r="CJ311" s="28"/>
      <c r="CK311" s="28"/>
      <c r="CL311" s="28"/>
      <c r="CM311" s="28"/>
      <c r="CN311" s="28"/>
      <c r="CO311" s="28"/>
      <c r="CP311" s="28"/>
      <c r="CQ311" s="28"/>
      <c r="CR311" s="28"/>
      <c r="CS311" s="28"/>
      <c r="CT311" s="28"/>
      <c r="CU311" s="28"/>
      <c r="CV311" s="28"/>
      <c r="CW311" s="28"/>
      <c r="CX311" s="28"/>
      <c r="CY311" s="28"/>
      <c r="CZ311" s="28"/>
      <c r="DA311" s="28"/>
      <c r="DB311" s="28"/>
      <c r="DC311" s="28"/>
      <c r="DD311" s="28"/>
      <c r="DE311" s="28"/>
      <c r="DF311" s="28"/>
      <c r="DG311" s="28"/>
      <c r="DH311" s="28"/>
      <c r="DI311" s="28"/>
      <c r="DJ311" s="28"/>
      <c r="DK311" s="28"/>
      <c r="DL311" s="28"/>
      <c r="DM311" s="28"/>
      <c r="DN311" s="28"/>
      <c r="DO311" s="28"/>
      <c r="DP311" s="28"/>
      <c r="DQ311" s="28"/>
      <c r="DR311" s="28"/>
      <c r="DS311" s="28"/>
      <c r="DT311" s="28"/>
    </row>
    <row r="312" spans="1:124" s="54" customFormat="1" ht="28.8" x14ac:dyDescent="0.3">
      <c r="A312" s="21" t="s">
        <v>422</v>
      </c>
      <c r="B312" s="21" t="s">
        <v>273</v>
      </c>
      <c r="C312" s="21" t="s">
        <v>71</v>
      </c>
      <c r="D312" s="21" t="s">
        <v>58</v>
      </c>
      <c r="E312" s="21" t="s">
        <v>59</v>
      </c>
      <c r="F312" s="24" t="s">
        <v>77</v>
      </c>
      <c r="G312" s="79" t="s">
        <v>444</v>
      </c>
      <c r="H312" s="21">
        <v>1</v>
      </c>
      <c r="I312" s="21" t="s">
        <v>25</v>
      </c>
      <c r="J312" s="69">
        <v>30000000</v>
      </c>
      <c r="K312" s="28"/>
      <c r="L312" s="28"/>
      <c r="M312" s="28"/>
      <c r="N312" s="28"/>
      <c r="O312" s="28"/>
      <c r="P312" s="28"/>
      <c r="Q312" s="28"/>
      <c r="R312" s="28"/>
      <c r="S312" s="28"/>
      <c r="T312" s="28"/>
      <c r="U312" s="28"/>
      <c r="V312" s="28"/>
      <c r="W312" s="28"/>
      <c r="X312" s="28"/>
      <c r="Y312" s="28"/>
      <c r="Z312" s="28"/>
      <c r="AA312" s="28"/>
      <c r="AB312" s="28"/>
      <c r="AC312" s="28"/>
      <c r="AD312" s="28"/>
      <c r="AE312" s="28"/>
      <c r="AF312" s="28"/>
      <c r="AG312" s="28"/>
      <c r="AH312" s="28"/>
      <c r="AI312" s="28"/>
      <c r="AJ312" s="28"/>
      <c r="AK312" s="28"/>
      <c r="AL312" s="28"/>
      <c r="AM312" s="28"/>
      <c r="AN312" s="28"/>
      <c r="AO312" s="28"/>
      <c r="AP312" s="28"/>
      <c r="AQ312" s="28"/>
      <c r="AR312" s="28"/>
      <c r="AS312" s="28"/>
      <c r="AT312" s="28"/>
      <c r="AU312" s="28"/>
      <c r="AV312" s="28"/>
      <c r="AW312" s="28"/>
      <c r="AX312" s="28"/>
      <c r="AY312" s="28"/>
      <c r="AZ312" s="28"/>
      <c r="BA312" s="28"/>
      <c r="BB312" s="28"/>
      <c r="BC312" s="28"/>
      <c r="BD312" s="28"/>
      <c r="BE312" s="28"/>
      <c r="BF312" s="28"/>
      <c r="BG312" s="28"/>
      <c r="BH312" s="28"/>
      <c r="BI312" s="28"/>
      <c r="BJ312" s="28"/>
      <c r="BK312" s="28"/>
      <c r="BL312" s="28"/>
      <c r="BM312" s="28"/>
      <c r="BN312" s="28"/>
      <c r="BO312" s="28"/>
      <c r="BP312" s="28"/>
      <c r="BQ312" s="28"/>
      <c r="BR312" s="28"/>
      <c r="BS312" s="28"/>
      <c r="BT312" s="28"/>
      <c r="BU312" s="28"/>
      <c r="BV312" s="28"/>
      <c r="BW312" s="28"/>
      <c r="BX312" s="28"/>
      <c r="BY312" s="28"/>
      <c r="BZ312" s="28"/>
      <c r="CA312" s="28"/>
      <c r="CB312" s="28"/>
      <c r="CC312" s="28"/>
      <c r="CD312" s="28"/>
      <c r="CE312" s="28"/>
      <c r="CF312" s="28"/>
      <c r="CG312" s="28"/>
      <c r="CH312" s="28"/>
      <c r="CI312" s="28"/>
      <c r="CJ312" s="28"/>
      <c r="CK312" s="28"/>
      <c r="CL312" s="28"/>
      <c r="CM312" s="28"/>
      <c r="CN312" s="28"/>
      <c r="CO312" s="28"/>
      <c r="CP312" s="28"/>
      <c r="CQ312" s="28"/>
      <c r="CR312" s="28"/>
      <c r="CS312" s="28"/>
      <c r="CT312" s="28"/>
      <c r="CU312" s="28"/>
      <c r="CV312" s="28"/>
      <c r="CW312" s="28"/>
      <c r="CX312" s="28"/>
      <c r="CY312" s="28"/>
      <c r="CZ312" s="28"/>
      <c r="DA312" s="28"/>
      <c r="DB312" s="28"/>
      <c r="DC312" s="28"/>
      <c r="DD312" s="28"/>
      <c r="DE312" s="28"/>
      <c r="DF312" s="28"/>
      <c r="DG312" s="28"/>
      <c r="DH312" s="28"/>
      <c r="DI312" s="28"/>
      <c r="DJ312" s="28"/>
      <c r="DK312" s="28"/>
      <c r="DL312" s="28"/>
      <c r="DM312" s="28"/>
      <c r="DN312" s="28"/>
      <c r="DO312" s="28"/>
      <c r="DP312" s="28"/>
      <c r="DQ312" s="28"/>
      <c r="DR312" s="28"/>
      <c r="DS312" s="28"/>
      <c r="DT312" s="28"/>
    </row>
    <row r="313" spans="1:124" s="54" customFormat="1" x14ac:dyDescent="0.3">
      <c r="A313" s="21" t="s">
        <v>14</v>
      </c>
      <c r="B313" s="21" t="s">
        <v>273</v>
      </c>
      <c r="C313" s="21" t="s">
        <v>71</v>
      </c>
      <c r="D313" s="21" t="s">
        <v>58</v>
      </c>
      <c r="E313" s="21" t="s">
        <v>59</v>
      </c>
      <c r="F313" s="24" t="s">
        <v>58</v>
      </c>
      <c r="G313" s="20" t="s">
        <v>445</v>
      </c>
      <c r="H313" s="21">
        <v>1</v>
      </c>
      <c r="I313" s="21" t="s">
        <v>24</v>
      </c>
      <c r="J313" s="69">
        <v>100000000</v>
      </c>
      <c r="K313" s="28"/>
      <c r="L313" s="28"/>
      <c r="M313" s="28"/>
      <c r="N313" s="28"/>
      <c r="O313" s="28"/>
      <c r="P313" s="28"/>
      <c r="Q313" s="28"/>
      <c r="R313" s="28"/>
      <c r="S313" s="28"/>
      <c r="T313" s="28"/>
      <c r="U313" s="28"/>
      <c r="V313" s="28"/>
      <c r="W313" s="28"/>
      <c r="X313" s="28"/>
      <c r="Y313" s="28"/>
      <c r="Z313" s="28"/>
      <c r="AA313" s="28"/>
      <c r="AB313" s="28"/>
      <c r="AC313" s="28"/>
      <c r="AD313" s="28"/>
      <c r="AE313" s="28"/>
      <c r="AF313" s="28"/>
      <c r="AG313" s="28"/>
      <c r="AH313" s="28"/>
      <c r="AI313" s="28"/>
      <c r="AJ313" s="28"/>
      <c r="AK313" s="28"/>
      <c r="AL313" s="28"/>
      <c r="AM313" s="28"/>
      <c r="AN313" s="28"/>
      <c r="AO313" s="28"/>
      <c r="AP313" s="28"/>
      <c r="AQ313" s="28"/>
      <c r="AR313" s="28"/>
      <c r="AS313" s="28"/>
      <c r="AT313" s="28"/>
      <c r="AU313" s="28"/>
      <c r="AV313" s="28"/>
      <c r="AW313" s="28"/>
      <c r="AX313" s="28"/>
      <c r="AY313" s="28"/>
      <c r="AZ313" s="28"/>
      <c r="BA313" s="28"/>
      <c r="BB313" s="28"/>
      <c r="BC313" s="28"/>
      <c r="BD313" s="28"/>
      <c r="BE313" s="28"/>
      <c r="BF313" s="28"/>
      <c r="BG313" s="28"/>
      <c r="BH313" s="28"/>
      <c r="BI313" s="28"/>
      <c r="BJ313" s="28"/>
      <c r="BK313" s="28"/>
      <c r="BL313" s="28"/>
      <c r="BM313" s="28"/>
      <c r="BN313" s="28"/>
      <c r="BO313" s="28"/>
      <c r="BP313" s="28"/>
      <c r="BQ313" s="28"/>
      <c r="BR313" s="28"/>
      <c r="BS313" s="28"/>
      <c r="BT313" s="28"/>
      <c r="BU313" s="28"/>
      <c r="BV313" s="28"/>
      <c r="BW313" s="28"/>
      <c r="BX313" s="28"/>
      <c r="BY313" s="28"/>
      <c r="BZ313" s="28"/>
      <c r="CA313" s="28"/>
      <c r="CB313" s="28"/>
      <c r="CC313" s="28"/>
      <c r="CD313" s="28"/>
      <c r="CE313" s="28"/>
      <c r="CF313" s="28"/>
      <c r="CG313" s="28"/>
      <c r="CH313" s="28"/>
      <c r="CI313" s="28"/>
      <c r="CJ313" s="28"/>
      <c r="CK313" s="28"/>
      <c r="CL313" s="28"/>
      <c r="CM313" s="28"/>
      <c r="CN313" s="28"/>
      <c r="CO313" s="28"/>
      <c r="CP313" s="28"/>
      <c r="CQ313" s="28"/>
      <c r="CR313" s="28"/>
      <c r="CS313" s="28"/>
      <c r="CT313" s="28"/>
      <c r="CU313" s="28"/>
      <c r="CV313" s="28"/>
      <c r="CW313" s="28"/>
      <c r="CX313" s="28"/>
      <c r="CY313" s="28"/>
      <c r="CZ313" s="28"/>
      <c r="DA313" s="28"/>
      <c r="DB313" s="28"/>
      <c r="DC313" s="28"/>
      <c r="DD313" s="28"/>
      <c r="DE313" s="28"/>
      <c r="DF313" s="28"/>
      <c r="DG313" s="28"/>
      <c r="DH313" s="28"/>
      <c r="DI313" s="28"/>
      <c r="DJ313" s="28"/>
      <c r="DK313" s="28"/>
      <c r="DL313" s="28"/>
      <c r="DM313" s="28"/>
      <c r="DN313" s="28"/>
      <c r="DO313" s="28"/>
      <c r="DP313" s="28"/>
      <c r="DQ313" s="28"/>
      <c r="DR313" s="28"/>
      <c r="DS313" s="28"/>
      <c r="DT313" s="28"/>
    </row>
    <row r="314" spans="1:124" s="54" customFormat="1" ht="28.8" x14ac:dyDescent="0.3">
      <c r="A314" s="21" t="s">
        <v>422</v>
      </c>
      <c r="B314" s="21" t="s">
        <v>273</v>
      </c>
      <c r="C314" s="21" t="s">
        <v>71</v>
      </c>
      <c r="D314" s="21" t="s">
        <v>58</v>
      </c>
      <c r="E314" s="21" t="s">
        <v>59</v>
      </c>
      <c r="F314" s="24" t="s">
        <v>77</v>
      </c>
      <c r="G314" s="20" t="s">
        <v>446</v>
      </c>
      <c r="H314" s="21">
        <v>1</v>
      </c>
      <c r="I314" s="21" t="s">
        <v>25</v>
      </c>
      <c r="J314" s="69">
        <v>400000000</v>
      </c>
      <c r="K314" s="28"/>
      <c r="L314" s="28"/>
      <c r="M314" s="28"/>
      <c r="N314" s="28"/>
      <c r="O314" s="28"/>
      <c r="P314" s="28"/>
      <c r="Q314" s="28"/>
      <c r="R314" s="28"/>
      <c r="S314" s="28"/>
      <c r="T314" s="28"/>
      <c r="U314" s="28"/>
      <c r="V314" s="28"/>
      <c r="W314" s="28"/>
      <c r="X314" s="28"/>
      <c r="Y314" s="28"/>
      <c r="Z314" s="28"/>
      <c r="AA314" s="28"/>
      <c r="AB314" s="28"/>
      <c r="AC314" s="28"/>
      <c r="AD314" s="28"/>
      <c r="AE314" s="28"/>
      <c r="AF314" s="28"/>
      <c r="AG314" s="28"/>
      <c r="AH314" s="28"/>
      <c r="AI314" s="28"/>
      <c r="AJ314" s="28"/>
      <c r="AK314" s="28"/>
      <c r="AL314" s="28"/>
      <c r="AM314" s="28"/>
      <c r="AN314" s="28"/>
      <c r="AO314" s="28"/>
      <c r="AP314" s="28"/>
      <c r="AQ314" s="28"/>
      <c r="AR314" s="28"/>
      <c r="AS314" s="28"/>
      <c r="AT314" s="28"/>
      <c r="AU314" s="28"/>
      <c r="AV314" s="28"/>
      <c r="AW314" s="28"/>
      <c r="AX314" s="28"/>
      <c r="AY314" s="28"/>
      <c r="AZ314" s="28"/>
      <c r="BA314" s="28"/>
      <c r="BB314" s="28"/>
      <c r="BC314" s="28"/>
      <c r="BD314" s="28"/>
      <c r="BE314" s="28"/>
      <c r="BF314" s="28"/>
      <c r="BG314" s="28"/>
      <c r="BH314" s="28"/>
      <c r="BI314" s="28"/>
      <c r="BJ314" s="28"/>
      <c r="BK314" s="28"/>
      <c r="BL314" s="28"/>
      <c r="BM314" s="28"/>
      <c r="BN314" s="28"/>
      <c r="BO314" s="28"/>
      <c r="BP314" s="28"/>
      <c r="BQ314" s="28"/>
      <c r="BR314" s="28"/>
      <c r="BS314" s="28"/>
      <c r="BT314" s="28"/>
      <c r="BU314" s="28"/>
      <c r="BV314" s="28"/>
      <c r="BW314" s="28"/>
      <c r="BX314" s="28"/>
      <c r="BY314" s="28"/>
      <c r="BZ314" s="28"/>
      <c r="CA314" s="28"/>
      <c r="CB314" s="28"/>
      <c r="CC314" s="28"/>
      <c r="CD314" s="28"/>
      <c r="CE314" s="28"/>
      <c r="CF314" s="28"/>
      <c r="CG314" s="28"/>
      <c r="CH314" s="28"/>
      <c r="CI314" s="28"/>
      <c r="CJ314" s="28"/>
      <c r="CK314" s="28"/>
      <c r="CL314" s="28"/>
      <c r="CM314" s="28"/>
      <c r="CN314" s="28"/>
      <c r="CO314" s="28"/>
      <c r="CP314" s="28"/>
      <c r="CQ314" s="28"/>
      <c r="CR314" s="28"/>
      <c r="CS314" s="28"/>
      <c r="CT314" s="28"/>
      <c r="CU314" s="28"/>
      <c r="CV314" s="28"/>
      <c r="CW314" s="28"/>
      <c r="CX314" s="28"/>
      <c r="CY314" s="28"/>
      <c r="CZ314" s="28"/>
      <c r="DA314" s="28"/>
      <c r="DB314" s="28"/>
      <c r="DC314" s="28"/>
      <c r="DD314" s="28"/>
      <c r="DE314" s="28"/>
      <c r="DF314" s="28"/>
      <c r="DG314" s="28"/>
      <c r="DH314" s="28"/>
      <c r="DI314" s="28"/>
      <c r="DJ314" s="28"/>
      <c r="DK314" s="28"/>
      <c r="DL314" s="28"/>
      <c r="DM314" s="28"/>
      <c r="DN314" s="28"/>
      <c r="DO314" s="28"/>
      <c r="DP314" s="28"/>
      <c r="DQ314" s="28"/>
      <c r="DR314" s="28"/>
      <c r="DS314" s="28"/>
      <c r="DT314" s="28"/>
    </row>
    <row r="315" spans="1:124" s="54" customFormat="1" ht="28.8" x14ac:dyDescent="0.3">
      <c r="A315" s="21" t="s">
        <v>422</v>
      </c>
      <c r="B315" s="21" t="s">
        <v>273</v>
      </c>
      <c r="C315" s="21" t="s">
        <v>71</v>
      </c>
      <c r="D315" s="21" t="s">
        <v>58</v>
      </c>
      <c r="E315" s="21" t="s">
        <v>59</v>
      </c>
      <c r="F315" s="24" t="s">
        <v>77</v>
      </c>
      <c r="G315" s="79" t="s">
        <v>447</v>
      </c>
      <c r="H315" s="21">
        <v>1</v>
      </c>
      <c r="I315" s="21" t="s">
        <v>25</v>
      </c>
      <c r="J315" s="69">
        <v>400000000</v>
      </c>
      <c r="K315" s="28"/>
      <c r="L315" s="28"/>
      <c r="M315" s="28"/>
      <c r="N315" s="28"/>
      <c r="O315" s="28"/>
      <c r="P315" s="28"/>
      <c r="Q315" s="28"/>
      <c r="R315" s="28"/>
      <c r="S315" s="28"/>
      <c r="T315" s="28"/>
      <c r="U315" s="28"/>
      <c r="V315" s="28"/>
      <c r="W315" s="28"/>
      <c r="X315" s="28"/>
      <c r="Y315" s="28"/>
      <c r="Z315" s="28"/>
      <c r="AA315" s="28"/>
      <c r="AB315" s="28"/>
      <c r="AC315" s="28"/>
      <c r="AD315" s="28"/>
      <c r="AE315" s="28"/>
      <c r="AF315" s="28"/>
      <c r="AG315" s="28"/>
      <c r="AH315" s="28"/>
      <c r="AI315" s="28"/>
      <c r="AJ315" s="28"/>
      <c r="AK315" s="28"/>
      <c r="AL315" s="28"/>
      <c r="AM315" s="28"/>
      <c r="AN315" s="28"/>
      <c r="AO315" s="28"/>
      <c r="AP315" s="28"/>
      <c r="AQ315" s="28"/>
      <c r="AR315" s="28"/>
      <c r="AS315" s="28"/>
      <c r="AT315" s="28"/>
      <c r="AU315" s="28"/>
      <c r="AV315" s="28"/>
      <c r="AW315" s="28"/>
      <c r="AX315" s="28"/>
      <c r="AY315" s="28"/>
      <c r="AZ315" s="28"/>
      <c r="BA315" s="28"/>
      <c r="BB315" s="28"/>
      <c r="BC315" s="28"/>
      <c r="BD315" s="28"/>
      <c r="BE315" s="28"/>
      <c r="BF315" s="28"/>
      <c r="BG315" s="28"/>
      <c r="BH315" s="28"/>
      <c r="BI315" s="28"/>
      <c r="BJ315" s="28"/>
      <c r="BK315" s="28"/>
      <c r="BL315" s="28"/>
      <c r="BM315" s="28"/>
      <c r="BN315" s="28"/>
      <c r="BO315" s="28"/>
      <c r="BP315" s="28"/>
      <c r="BQ315" s="28"/>
      <c r="BR315" s="28"/>
      <c r="BS315" s="28"/>
      <c r="BT315" s="28"/>
      <c r="BU315" s="28"/>
      <c r="BV315" s="28"/>
      <c r="BW315" s="28"/>
      <c r="BX315" s="28"/>
      <c r="BY315" s="28"/>
      <c r="BZ315" s="28"/>
      <c r="CA315" s="28"/>
      <c r="CB315" s="28"/>
      <c r="CC315" s="28"/>
      <c r="CD315" s="28"/>
      <c r="CE315" s="28"/>
      <c r="CF315" s="28"/>
      <c r="CG315" s="28"/>
      <c r="CH315" s="28"/>
      <c r="CI315" s="28"/>
      <c r="CJ315" s="28"/>
      <c r="CK315" s="28"/>
      <c r="CL315" s="28"/>
      <c r="CM315" s="28"/>
      <c r="CN315" s="28"/>
      <c r="CO315" s="28"/>
      <c r="CP315" s="28"/>
      <c r="CQ315" s="28"/>
      <c r="CR315" s="28"/>
      <c r="CS315" s="28"/>
      <c r="CT315" s="28"/>
      <c r="CU315" s="28"/>
      <c r="CV315" s="28"/>
      <c r="CW315" s="28"/>
      <c r="CX315" s="28"/>
      <c r="CY315" s="28"/>
      <c r="CZ315" s="28"/>
      <c r="DA315" s="28"/>
      <c r="DB315" s="28"/>
      <c r="DC315" s="28"/>
      <c r="DD315" s="28"/>
      <c r="DE315" s="28"/>
      <c r="DF315" s="28"/>
      <c r="DG315" s="28"/>
      <c r="DH315" s="28"/>
      <c r="DI315" s="28"/>
      <c r="DJ315" s="28"/>
      <c r="DK315" s="28"/>
      <c r="DL315" s="28"/>
      <c r="DM315" s="28"/>
      <c r="DN315" s="28"/>
      <c r="DO315" s="28"/>
      <c r="DP315" s="28"/>
      <c r="DQ315" s="28"/>
      <c r="DR315" s="28"/>
      <c r="DS315" s="28"/>
      <c r="DT315" s="28"/>
    </row>
    <row r="316" spans="1:124" s="54" customFormat="1" x14ac:dyDescent="0.3">
      <c r="A316" s="21" t="s">
        <v>422</v>
      </c>
      <c r="B316" s="21" t="s">
        <v>273</v>
      </c>
      <c r="C316" s="21" t="s">
        <v>71</v>
      </c>
      <c r="D316" s="21" t="s">
        <v>58</v>
      </c>
      <c r="E316" s="21" t="s">
        <v>59</v>
      </c>
      <c r="F316" s="24" t="s">
        <v>58</v>
      </c>
      <c r="G316" s="79" t="s">
        <v>448</v>
      </c>
      <c r="H316" s="21">
        <v>1</v>
      </c>
      <c r="I316" s="21" t="s">
        <v>25</v>
      </c>
      <c r="J316" s="69">
        <v>80000000</v>
      </c>
      <c r="K316" s="28"/>
      <c r="L316" s="28"/>
      <c r="M316" s="28"/>
      <c r="N316" s="28"/>
      <c r="O316" s="28"/>
      <c r="P316" s="28"/>
      <c r="Q316" s="28"/>
      <c r="R316" s="28"/>
      <c r="S316" s="28"/>
      <c r="T316" s="28"/>
      <c r="U316" s="28"/>
      <c r="V316" s="28"/>
      <c r="W316" s="28"/>
      <c r="X316" s="28"/>
      <c r="Y316" s="28"/>
      <c r="Z316" s="28"/>
      <c r="AA316" s="28"/>
      <c r="AB316" s="28"/>
      <c r="AC316" s="28"/>
      <c r="AD316" s="28"/>
      <c r="AE316" s="28"/>
      <c r="AF316" s="28"/>
      <c r="AG316" s="28"/>
      <c r="AH316" s="28"/>
      <c r="AI316" s="28"/>
      <c r="AJ316" s="28"/>
      <c r="AK316" s="28"/>
      <c r="AL316" s="28"/>
      <c r="AM316" s="28"/>
      <c r="AN316" s="28"/>
      <c r="AO316" s="28"/>
      <c r="AP316" s="28"/>
      <c r="AQ316" s="28"/>
      <c r="AR316" s="28"/>
      <c r="AS316" s="28"/>
      <c r="AT316" s="28"/>
      <c r="AU316" s="28"/>
      <c r="AV316" s="28"/>
      <c r="AW316" s="28"/>
      <c r="AX316" s="28"/>
      <c r="AY316" s="28"/>
      <c r="AZ316" s="28"/>
      <c r="BA316" s="28"/>
      <c r="BB316" s="28"/>
      <c r="BC316" s="28"/>
      <c r="BD316" s="28"/>
      <c r="BE316" s="28"/>
      <c r="BF316" s="28"/>
      <c r="BG316" s="28"/>
      <c r="BH316" s="28"/>
      <c r="BI316" s="28"/>
      <c r="BJ316" s="28"/>
      <c r="BK316" s="28"/>
      <c r="BL316" s="28"/>
      <c r="BM316" s="28"/>
      <c r="BN316" s="28"/>
      <c r="BO316" s="28"/>
      <c r="BP316" s="28"/>
      <c r="BQ316" s="28"/>
      <c r="BR316" s="28"/>
      <c r="BS316" s="28"/>
      <c r="BT316" s="28"/>
      <c r="BU316" s="28"/>
      <c r="BV316" s="28"/>
      <c r="BW316" s="28"/>
      <c r="BX316" s="28"/>
      <c r="BY316" s="28"/>
      <c r="BZ316" s="28"/>
      <c r="CA316" s="28"/>
      <c r="CB316" s="28"/>
      <c r="CC316" s="28"/>
      <c r="CD316" s="28"/>
      <c r="CE316" s="28"/>
      <c r="CF316" s="28"/>
      <c r="CG316" s="28"/>
      <c r="CH316" s="28"/>
      <c r="CI316" s="28"/>
      <c r="CJ316" s="28"/>
      <c r="CK316" s="28"/>
      <c r="CL316" s="28"/>
      <c r="CM316" s="28"/>
      <c r="CN316" s="28"/>
      <c r="CO316" s="28"/>
      <c r="CP316" s="28"/>
      <c r="CQ316" s="28"/>
      <c r="CR316" s="28"/>
      <c r="CS316" s="28"/>
      <c r="CT316" s="28"/>
      <c r="CU316" s="28"/>
      <c r="CV316" s="28"/>
      <c r="CW316" s="28"/>
      <c r="CX316" s="28"/>
      <c r="CY316" s="28"/>
      <c r="CZ316" s="28"/>
      <c r="DA316" s="28"/>
      <c r="DB316" s="28"/>
      <c r="DC316" s="28"/>
      <c r="DD316" s="28"/>
      <c r="DE316" s="28"/>
      <c r="DF316" s="28"/>
      <c r="DG316" s="28"/>
      <c r="DH316" s="28"/>
      <c r="DI316" s="28"/>
      <c r="DJ316" s="28"/>
      <c r="DK316" s="28"/>
      <c r="DL316" s="28"/>
      <c r="DM316" s="28"/>
      <c r="DN316" s="28"/>
      <c r="DO316" s="28"/>
      <c r="DP316" s="28"/>
      <c r="DQ316" s="28"/>
      <c r="DR316" s="28"/>
      <c r="DS316" s="28"/>
      <c r="DT316" s="28"/>
    </row>
    <row r="317" spans="1:124" s="54" customFormat="1" ht="28.8" x14ac:dyDescent="0.3">
      <c r="A317" s="21" t="s">
        <v>14</v>
      </c>
      <c r="B317" s="21" t="s">
        <v>273</v>
      </c>
      <c r="C317" s="21" t="s">
        <v>71</v>
      </c>
      <c r="D317" s="21" t="s">
        <v>58</v>
      </c>
      <c r="E317" s="21" t="s">
        <v>59</v>
      </c>
      <c r="F317" s="24" t="s">
        <v>77</v>
      </c>
      <c r="G317" s="79" t="s">
        <v>449</v>
      </c>
      <c r="H317" s="21">
        <v>1</v>
      </c>
      <c r="I317" s="21" t="s">
        <v>25</v>
      </c>
      <c r="J317" s="69">
        <v>60000000</v>
      </c>
      <c r="K317" s="28"/>
      <c r="L317" s="28"/>
      <c r="M317" s="28"/>
      <c r="N317" s="28"/>
      <c r="O317" s="28"/>
      <c r="P317" s="28"/>
      <c r="Q317" s="28"/>
      <c r="R317" s="28"/>
      <c r="S317" s="28"/>
      <c r="T317" s="28"/>
      <c r="U317" s="28"/>
      <c r="V317" s="28"/>
      <c r="W317" s="28"/>
      <c r="X317" s="28"/>
      <c r="Y317" s="28"/>
      <c r="Z317" s="28"/>
      <c r="AA317" s="28"/>
      <c r="AB317" s="28"/>
      <c r="AC317" s="28"/>
      <c r="AD317" s="28"/>
      <c r="AE317" s="28"/>
      <c r="AF317" s="28"/>
      <c r="AG317" s="28"/>
      <c r="AH317" s="28"/>
      <c r="AI317" s="28"/>
      <c r="AJ317" s="28"/>
      <c r="AK317" s="28"/>
      <c r="AL317" s="28"/>
      <c r="AM317" s="28"/>
      <c r="AN317" s="28"/>
      <c r="AO317" s="28"/>
      <c r="AP317" s="28"/>
      <c r="AQ317" s="28"/>
      <c r="AR317" s="28"/>
      <c r="AS317" s="28"/>
      <c r="AT317" s="28"/>
      <c r="AU317" s="28"/>
      <c r="AV317" s="28"/>
      <c r="AW317" s="28"/>
      <c r="AX317" s="28"/>
      <c r="AY317" s="28"/>
      <c r="AZ317" s="28"/>
      <c r="BA317" s="28"/>
      <c r="BB317" s="28"/>
      <c r="BC317" s="28"/>
      <c r="BD317" s="28"/>
      <c r="BE317" s="28"/>
      <c r="BF317" s="28"/>
      <c r="BG317" s="28"/>
      <c r="BH317" s="28"/>
      <c r="BI317" s="28"/>
      <c r="BJ317" s="28"/>
      <c r="BK317" s="28"/>
      <c r="BL317" s="28"/>
      <c r="BM317" s="28"/>
      <c r="BN317" s="28"/>
      <c r="BO317" s="28"/>
      <c r="BP317" s="28"/>
      <c r="BQ317" s="28"/>
      <c r="BR317" s="28"/>
      <c r="BS317" s="28"/>
      <c r="BT317" s="28"/>
      <c r="BU317" s="28"/>
      <c r="BV317" s="28"/>
      <c r="BW317" s="28"/>
      <c r="BX317" s="28"/>
      <c r="BY317" s="28"/>
      <c r="BZ317" s="28"/>
      <c r="CA317" s="28"/>
      <c r="CB317" s="28"/>
      <c r="CC317" s="28"/>
      <c r="CD317" s="28"/>
      <c r="CE317" s="28"/>
      <c r="CF317" s="28"/>
      <c r="CG317" s="28"/>
      <c r="CH317" s="28"/>
      <c r="CI317" s="28"/>
      <c r="CJ317" s="28"/>
      <c r="CK317" s="28"/>
      <c r="CL317" s="28"/>
      <c r="CM317" s="28"/>
      <c r="CN317" s="28"/>
      <c r="CO317" s="28"/>
      <c r="CP317" s="28"/>
      <c r="CQ317" s="28"/>
      <c r="CR317" s="28"/>
      <c r="CS317" s="28"/>
      <c r="CT317" s="28"/>
      <c r="CU317" s="28"/>
      <c r="CV317" s="28"/>
      <c r="CW317" s="28"/>
      <c r="CX317" s="28"/>
      <c r="CY317" s="28"/>
      <c r="CZ317" s="28"/>
      <c r="DA317" s="28"/>
      <c r="DB317" s="28"/>
      <c r="DC317" s="28"/>
      <c r="DD317" s="28"/>
      <c r="DE317" s="28"/>
      <c r="DF317" s="28"/>
      <c r="DG317" s="28"/>
      <c r="DH317" s="28"/>
      <c r="DI317" s="28"/>
      <c r="DJ317" s="28"/>
      <c r="DK317" s="28"/>
      <c r="DL317" s="28"/>
      <c r="DM317" s="28"/>
      <c r="DN317" s="28"/>
      <c r="DO317" s="28"/>
      <c r="DP317" s="28"/>
      <c r="DQ317" s="28"/>
      <c r="DR317" s="28"/>
      <c r="DS317" s="28"/>
      <c r="DT317" s="28"/>
    </row>
    <row r="318" spans="1:124" s="54" customFormat="1" ht="28.8" x14ac:dyDescent="0.3">
      <c r="A318" s="21" t="s">
        <v>422</v>
      </c>
      <c r="B318" s="21" t="s">
        <v>273</v>
      </c>
      <c r="C318" s="21" t="s">
        <v>71</v>
      </c>
      <c r="D318" s="21" t="s">
        <v>58</v>
      </c>
      <c r="E318" s="21" t="s">
        <v>59</v>
      </c>
      <c r="F318" s="24" t="s">
        <v>77</v>
      </c>
      <c r="G318" s="79" t="s">
        <v>450</v>
      </c>
      <c r="H318" s="21">
        <v>1</v>
      </c>
      <c r="I318" s="21" t="s">
        <v>25</v>
      </c>
      <c r="J318" s="69">
        <v>180000000</v>
      </c>
      <c r="K318" s="28"/>
      <c r="L318" s="28"/>
      <c r="M318" s="28"/>
      <c r="N318" s="28"/>
      <c r="O318" s="28"/>
      <c r="P318" s="28"/>
      <c r="Q318" s="28"/>
      <c r="R318" s="28"/>
      <c r="S318" s="28"/>
      <c r="T318" s="28"/>
      <c r="U318" s="28"/>
      <c r="V318" s="28"/>
      <c r="W318" s="28"/>
      <c r="X318" s="28"/>
      <c r="Y318" s="28"/>
      <c r="Z318" s="28"/>
      <c r="AA318" s="28"/>
      <c r="AB318" s="28"/>
      <c r="AC318" s="28"/>
      <c r="AD318" s="28"/>
      <c r="AE318" s="28"/>
      <c r="AF318" s="28"/>
      <c r="AG318" s="28"/>
      <c r="AH318" s="28"/>
      <c r="AI318" s="28"/>
      <c r="AJ318" s="28"/>
      <c r="AK318" s="28"/>
      <c r="AL318" s="28"/>
      <c r="AM318" s="28"/>
      <c r="AN318" s="28"/>
      <c r="AO318" s="28"/>
      <c r="AP318" s="28"/>
      <c r="AQ318" s="28"/>
      <c r="AR318" s="28"/>
      <c r="AS318" s="28"/>
      <c r="AT318" s="28"/>
      <c r="AU318" s="28"/>
      <c r="AV318" s="28"/>
      <c r="AW318" s="28"/>
      <c r="AX318" s="28"/>
      <c r="AY318" s="28"/>
      <c r="AZ318" s="28"/>
      <c r="BA318" s="28"/>
      <c r="BB318" s="28"/>
      <c r="BC318" s="28"/>
      <c r="BD318" s="28"/>
      <c r="BE318" s="28"/>
      <c r="BF318" s="28"/>
      <c r="BG318" s="28"/>
      <c r="BH318" s="28"/>
      <c r="BI318" s="28"/>
      <c r="BJ318" s="28"/>
      <c r="BK318" s="28"/>
      <c r="BL318" s="28"/>
      <c r="BM318" s="28"/>
      <c r="BN318" s="28"/>
      <c r="BO318" s="28"/>
      <c r="BP318" s="28"/>
      <c r="BQ318" s="28"/>
      <c r="BR318" s="28"/>
      <c r="BS318" s="28"/>
      <c r="BT318" s="28"/>
      <c r="BU318" s="28"/>
      <c r="BV318" s="28"/>
      <c r="BW318" s="28"/>
      <c r="BX318" s="28"/>
      <c r="BY318" s="28"/>
      <c r="BZ318" s="28"/>
      <c r="CA318" s="28"/>
      <c r="CB318" s="28"/>
      <c r="CC318" s="28"/>
      <c r="CD318" s="28"/>
      <c r="CE318" s="28"/>
      <c r="CF318" s="28"/>
      <c r="CG318" s="28"/>
      <c r="CH318" s="28"/>
      <c r="CI318" s="28"/>
      <c r="CJ318" s="28"/>
      <c r="CK318" s="28"/>
      <c r="CL318" s="28"/>
      <c r="CM318" s="28"/>
      <c r="CN318" s="28"/>
      <c r="CO318" s="28"/>
      <c r="CP318" s="28"/>
      <c r="CQ318" s="28"/>
      <c r="CR318" s="28"/>
      <c r="CS318" s="28"/>
      <c r="CT318" s="28"/>
      <c r="CU318" s="28"/>
      <c r="CV318" s="28"/>
      <c r="CW318" s="28"/>
      <c r="CX318" s="28"/>
      <c r="CY318" s="28"/>
      <c r="CZ318" s="28"/>
      <c r="DA318" s="28"/>
      <c r="DB318" s="28"/>
      <c r="DC318" s="28"/>
      <c r="DD318" s="28"/>
      <c r="DE318" s="28"/>
      <c r="DF318" s="28"/>
      <c r="DG318" s="28"/>
      <c r="DH318" s="28"/>
      <c r="DI318" s="28"/>
      <c r="DJ318" s="28"/>
      <c r="DK318" s="28"/>
      <c r="DL318" s="28"/>
      <c r="DM318" s="28"/>
      <c r="DN318" s="28"/>
      <c r="DO318" s="28"/>
      <c r="DP318" s="28"/>
      <c r="DQ318" s="28"/>
      <c r="DR318" s="28"/>
      <c r="DS318" s="28"/>
      <c r="DT318" s="28"/>
    </row>
    <row r="319" spans="1:124" s="54" customFormat="1" x14ac:dyDescent="0.3">
      <c r="A319" s="21" t="s">
        <v>422</v>
      </c>
      <c r="B319" s="21" t="s">
        <v>273</v>
      </c>
      <c r="C319" s="21" t="s">
        <v>71</v>
      </c>
      <c r="D319" s="21" t="s">
        <v>56</v>
      </c>
      <c r="E319" s="21" t="s">
        <v>59</v>
      </c>
      <c r="F319" s="24" t="s">
        <v>80</v>
      </c>
      <c r="G319" s="79" t="s">
        <v>451</v>
      </c>
      <c r="H319" s="21">
        <v>1</v>
      </c>
      <c r="I319" s="21" t="s">
        <v>25</v>
      </c>
      <c r="J319" s="69">
        <v>350000000</v>
      </c>
      <c r="K319" s="28"/>
      <c r="L319" s="28"/>
      <c r="M319" s="28"/>
      <c r="N319" s="28"/>
      <c r="O319" s="28"/>
      <c r="P319" s="28"/>
      <c r="Q319" s="28"/>
      <c r="R319" s="28"/>
      <c r="S319" s="28"/>
      <c r="T319" s="28"/>
      <c r="U319" s="28"/>
      <c r="V319" s="28"/>
      <c r="W319" s="28"/>
      <c r="X319" s="28"/>
      <c r="Y319" s="28"/>
      <c r="Z319" s="28"/>
      <c r="AA319" s="28"/>
      <c r="AB319" s="28"/>
      <c r="AC319" s="28"/>
      <c r="AD319" s="28"/>
      <c r="AE319" s="28"/>
      <c r="AF319" s="28"/>
      <c r="AG319" s="28"/>
      <c r="AH319" s="28"/>
      <c r="AI319" s="28"/>
      <c r="AJ319" s="28"/>
      <c r="AK319" s="28"/>
      <c r="AL319" s="28"/>
      <c r="AM319" s="28"/>
      <c r="AN319" s="28"/>
      <c r="AO319" s="28"/>
      <c r="AP319" s="28"/>
      <c r="AQ319" s="28"/>
      <c r="AR319" s="28"/>
      <c r="AS319" s="28"/>
      <c r="AT319" s="28"/>
      <c r="AU319" s="28"/>
      <c r="AV319" s="28"/>
      <c r="AW319" s="28"/>
      <c r="AX319" s="28"/>
      <c r="AY319" s="28"/>
      <c r="AZ319" s="28"/>
      <c r="BA319" s="28"/>
      <c r="BB319" s="28"/>
      <c r="BC319" s="28"/>
      <c r="BD319" s="28"/>
      <c r="BE319" s="28"/>
      <c r="BF319" s="28"/>
      <c r="BG319" s="28"/>
      <c r="BH319" s="28"/>
      <c r="BI319" s="28"/>
      <c r="BJ319" s="28"/>
      <c r="BK319" s="28"/>
      <c r="BL319" s="28"/>
      <c r="BM319" s="28"/>
      <c r="BN319" s="28"/>
      <c r="BO319" s="28"/>
      <c r="BP319" s="28"/>
      <c r="BQ319" s="28"/>
      <c r="BR319" s="28"/>
      <c r="BS319" s="28"/>
      <c r="BT319" s="28"/>
      <c r="BU319" s="28"/>
      <c r="BV319" s="28"/>
      <c r="BW319" s="28"/>
      <c r="BX319" s="28"/>
      <c r="BY319" s="28"/>
      <c r="BZ319" s="28"/>
      <c r="CA319" s="28"/>
      <c r="CB319" s="28"/>
      <c r="CC319" s="28"/>
      <c r="CD319" s="28"/>
      <c r="CE319" s="28"/>
      <c r="CF319" s="28"/>
      <c r="CG319" s="28"/>
      <c r="CH319" s="28"/>
      <c r="CI319" s="28"/>
      <c r="CJ319" s="28"/>
      <c r="CK319" s="28"/>
      <c r="CL319" s="28"/>
      <c r="CM319" s="28"/>
      <c r="CN319" s="28"/>
      <c r="CO319" s="28"/>
      <c r="CP319" s="28"/>
      <c r="CQ319" s="28"/>
      <c r="CR319" s="28"/>
      <c r="CS319" s="28"/>
      <c r="CT319" s="28"/>
      <c r="CU319" s="28"/>
      <c r="CV319" s="28"/>
      <c r="CW319" s="28"/>
      <c r="CX319" s="28"/>
      <c r="CY319" s="28"/>
      <c r="CZ319" s="28"/>
      <c r="DA319" s="28"/>
      <c r="DB319" s="28"/>
      <c r="DC319" s="28"/>
      <c r="DD319" s="28"/>
      <c r="DE319" s="28"/>
      <c r="DF319" s="28"/>
      <c r="DG319" s="28"/>
      <c r="DH319" s="28"/>
      <c r="DI319" s="28"/>
      <c r="DJ319" s="28"/>
      <c r="DK319" s="28"/>
      <c r="DL319" s="28"/>
      <c r="DM319" s="28"/>
      <c r="DN319" s="28"/>
      <c r="DO319" s="28"/>
      <c r="DP319" s="28"/>
      <c r="DQ319" s="28"/>
      <c r="DR319" s="28"/>
      <c r="DS319" s="28"/>
      <c r="DT319" s="28"/>
    </row>
    <row r="320" spans="1:124" s="54" customFormat="1" ht="28.8" x14ac:dyDescent="0.3">
      <c r="A320" s="21" t="s">
        <v>422</v>
      </c>
      <c r="B320" s="21" t="s">
        <v>273</v>
      </c>
      <c r="C320" s="21" t="s">
        <v>71</v>
      </c>
      <c r="D320" s="21" t="s">
        <v>58</v>
      </c>
      <c r="E320" s="21" t="s">
        <v>59</v>
      </c>
      <c r="F320" s="24" t="s">
        <v>77</v>
      </c>
      <c r="G320" s="79" t="s">
        <v>452</v>
      </c>
      <c r="H320" s="21">
        <v>1</v>
      </c>
      <c r="I320" s="21" t="s">
        <v>25</v>
      </c>
      <c r="J320" s="69">
        <v>300000000</v>
      </c>
      <c r="K320" s="28"/>
      <c r="L320" s="28"/>
      <c r="M320" s="28"/>
      <c r="N320" s="28"/>
      <c r="O320" s="28"/>
      <c r="P320" s="28"/>
      <c r="Q320" s="28"/>
      <c r="R320" s="28"/>
      <c r="S320" s="28"/>
      <c r="T320" s="28"/>
      <c r="U320" s="28"/>
      <c r="V320" s="28"/>
      <c r="W320" s="28"/>
      <c r="X320" s="28"/>
      <c r="Y320" s="28"/>
      <c r="Z320" s="28"/>
      <c r="AA320" s="28"/>
      <c r="AB320" s="28"/>
      <c r="AC320" s="28"/>
      <c r="AD320" s="28"/>
      <c r="AE320" s="28"/>
      <c r="AF320" s="28"/>
      <c r="AG320" s="28"/>
      <c r="AH320" s="28"/>
      <c r="AI320" s="28"/>
      <c r="AJ320" s="28"/>
      <c r="AK320" s="28"/>
      <c r="AL320" s="28"/>
      <c r="AM320" s="28"/>
      <c r="AN320" s="28"/>
      <c r="AO320" s="28"/>
      <c r="AP320" s="28"/>
      <c r="AQ320" s="28"/>
      <c r="AR320" s="28"/>
      <c r="AS320" s="28"/>
      <c r="AT320" s="28"/>
      <c r="AU320" s="28"/>
      <c r="AV320" s="28"/>
      <c r="AW320" s="28"/>
      <c r="AX320" s="28"/>
      <c r="AY320" s="28"/>
      <c r="AZ320" s="28"/>
      <c r="BA320" s="28"/>
      <c r="BB320" s="28"/>
      <c r="BC320" s="28"/>
      <c r="BD320" s="28"/>
      <c r="BE320" s="28"/>
      <c r="BF320" s="28"/>
      <c r="BG320" s="28"/>
      <c r="BH320" s="28"/>
      <c r="BI320" s="28"/>
      <c r="BJ320" s="28"/>
      <c r="BK320" s="28"/>
      <c r="BL320" s="28"/>
      <c r="BM320" s="28"/>
      <c r="BN320" s="28"/>
      <c r="BO320" s="28"/>
      <c r="BP320" s="28"/>
      <c r="BQ320" s="28"/>
      <c r="BR320" s="28"/>
      <c r="BS320" s="28"/>
      <c r="BT320" s="28"/>
      <c r="BU320" s="28"/>
      <c r="BV320" s="28"/>
      <c r="BW320" s="28"/>
      <c r="BX320" s="28"/>
      <c r="BY320" s="28"/>
      <c r="BZ320" s="28"/>
      <c r="CA320" s="28"/>
      <c r="CB320" s="28"/>
      <c r="CC320" s="28"/>
      <c r="CD320" s="28"/>
      <c r="CE320" s="28"/>
      <c r="CF320" s="28"/>
      <c r="CG320" s="28"/>
      <c r="CH320" s="28"/>
      <c r="CI320" s="28"/>
      <c r="CJ320" s="28"/>
      <c r="CK320" s="28"/>
      <c r="CL320" s="28"/>
      <c r="CM320" s="28"/>
      <c r="CN320" s="28"/>
      <c r="CO320" s="28"/>
      <c r="CP320" s="28"/>
      <c r="CQ320" s="28"/>
      <c r="CR320" s="28"/>
      <c r="CS320" s="28"/>
      <c r="CT320" s="28"/>
      <c r="CU320" s="28"/>
      <c r="CV320" s="28"/>
      <c r="CW320" s="28"/>
      <c r="CX320" s="28"/>
      <c r="CY320" s="28"/>
      <c r="CZ320" s="28"/>
      <c r="DA320" s="28"/>
      <c r="DB320" s="28"/>
      <c r="DC320" s="28"/>
      <c r="DD320" s="28"/>
      <c r="DE320" s="28"/>
      <c r="DF320" s="28"/>
      <c r="DG320" s="28"/>
      <c r="DH320" s="28"/>
      <c r="DI320" s="28"/>
      <c r="DJ320" s="28"/>
      <c r="DK320" s="28"/>
      <c r="DL320" s="28"/>
      <c r="DM320" s="28"/>
      <c r="DN320" s="28"/>
      <c r="DO320" s="28"/>
      <c r="DP320" s="28"/>
      <c r="DQ320" s="28"/>
      <c r="DR320" s="28"/>
      <c r="DS320" s="28"/>
      <c r="DT320" s="28"/>
    </row>
    <row r="321" spans="1:124" s="54" customFormat="1" ht="28.8" x14ac:dyDescent="0.3">
      <c r="A321" s="21" t="s">
        <v>422</v>
      </c>
      <c r="B321" s="21" t="s">
        <v>273</v>
      </c>
      <c r="C321" s="21" t="s">
        <v>71</v>
      </c>
      <c r="D321" s="21" t="s">
        <v>58</v>
      </c>
      <c r="E321" s="21" t="s">
        <v>59</v>
      </c>
      <c r="F321" s="24" t="s">
        <v>77</v>
      </c>
      <c r="G321" s="79" t="s">
        <v>453</v>
      </c>
      <c r="H321" s="21">
        <v>1</v>
      </c>
      <c r="I321" s="21" t="s">
        <v>25</v>
      </c>
      <c r="J321" s="69">
        <v>200000000</v>
      </c>
      <c r="K321" s="28"/>
      <c r="L321" s="28"/>
      <c r="M321" s="28"/>
      <c r="N321" s="28"/>
      <c r="O321" s="28"/>
      <c r="P321" s="28"/>
      <c r="Q321" s="28"/>
      <c r="R321" s="28"/>
      <c r="S321" s="28"/>
      <c r="T321" s="28"/>
      <c r="U321" s="28"/>
      <c r="V321" s="28"/>
      <c r="W321" s="28"/>
      <c r="X321" s="28"/>
      <c r="Y321" s="28"/>
      <c r="Z321" s="28"/>
      <c r="AA321" s="28"/>
      <c r="AB321" s="28"/>
      <c r="AC321" s="28"/>
      <c r="AD321" s="28"/>
      <c r="AE321" s="28"/>
      <c r="AF321" s="28"/>
      <c r="AG321" s="28"/>
      <c r="AH321" s="28"/>
      <c r="AI321" s="28"/>
      <c r="AJ321" s="28"/>
      <c r="AK321" s="28"/>
      <c r="AL321" s="28"/>
      <c r="AM321" s="28"/>
      <c r="AN321" s="28"/>
      <c r="AO321" s="28"/>
      <c r="AP321" s="28"/>
      <c r="AQ321" s="28"/>
      <c r="AR321" s="28"/>
      <c r="AS321" s="28"/>
      <c r="AT321" s="28"/>
      <c r="AU321" s="28"/>
      <c r="AV321" s="28"/>
      <c r="AW321" s="28"/>
      <c r="AX321" s="28"/>
      <c r="AY321" s="28"/>
      <c r="AZ321" s="28"/>
      <c r="BA321" s="28"/>
      <c r="BB321" s="28"/>
      <c r="BC321" s="28"/>
      <c r="BD321" s="28"/>
      <c r="BE321" s="28"/>
      <c r="BF321" s="28"/>
      <c r="BG321" s="28"/>
      <c r="BH321" s="28"/>
      <c r="BI321" s="28"/>
      <c r="BJ321" s="28"/>
      <c r="BK321" s="28"/>
      <c r="BL321" s="28"/>
      <c r="BM321" s="28"/>
      <c r="BN321" s="28"/>
      <c r="BO321" s="28"/>
      <c r="BP321" s="28"/>
      <c r="BQ321" s="28"/>
      <c r="BR321" s="28"/>
      <c r="BS321" s="28"/>
      <c r="BT321" s="28"/>
      <c r="BU321" s="28"/>
      <c r="BV321" s="28"/>
      <c r="BW321" s="28"/>
      <c r="BX321" s="28"/>
      <c r="BY321" s="28"/>
      <c r="BZ321" s="28"/>
      <c r="CA321" s="28"/>
      <c r="CB321" s="28"/>
      <c r="CC321" s="28"/>
      <c r="CD321" s="28"/>
      <c r="CE321" s="28"/>
      <c r="CF321" s="28"/>
      <c r="CG321" s="28"/>
      <c r="CH321" s="28"/>
      <c r="CI321" s="28"/>
      <c r="CJ321" s="28"/>
      <c r="CK321" s="28"/>
      <c r="CL321" s="28"/>
      <c r="CM321" s="28"/>
      <c r="CN321" s="28"/>
      <c r="CO321" s="28"/>
      <c r="CP321" s="28"/>
      <c r="CQ321" s="28"/>
      <c r="CR321" s="28"/>
      <c r="CS321" s="28"/>
      <c r="CT321" s="28"/>
      <c r="CU321" s="28"/>
      <c r="CV321" s="28"/>
      <c r="CW321" s="28"/>
      <c r="CX321" s="28"/>
      <c r="CY321" s="28"/>
      <c r="CZ321" s="28"/>
      <c r="DA321" s="28"/>
      <c r="DB321" s="28"/>
      <c r="DC321" s="28"/>
      <c r="DD321" s="28"/>
      <c r="DE321" s="28"/>
      <c r="DF321" s="28"/>
      <c r="DG321" s="28"/>
      <c r="DH321" s="28"/>
      <c r="DI321" s="28"/>
      <c r="DJ321" s="28"/>
      <c r="DK321" s="28"/>
      <c r="DL321" s="28"/>
      <c r="DM321" s="28"/>
      <c r="DN321" s="28"/>
      <c r="DO321" s="28"/>
      <c r="DP321" s="28"/>
      <c r="DQ321" s="28"/>
      <c r="DR321" s="28"/>
      <c r="DS321" s="28"/>
      <c r="DT321" s="28"/>
    </row>
    <row r="322" spans="1:124" s="54" customFormat="1" ht="28.8" x14ac:dyDescent="0.3">
      <c r="A322" s="21" t="s">
        <v>14</v>
      </c>
      <c r="B322" s="21" t="s">
        <v>273</v>
      </c>
      <c r="C322" s="21" t="s">
        <v>71</v>
      </c>
      <c r="D322" s="21" t="s">
        <v>58</v>
      </c>
      <c r="E322" s="21" t="s">
        <v>59</v>
      </c>
      <c r="F322" s="24" t="s">
        <v>77</v>
      </c>
      <c r="G322" s="79" t="s">
        <v>454</v>
      </c>
      <c r="H322" s="21">
        <v>1</v>
      </c>
      <c r="I322" s="21" t="s">
        <v>25</v>
      </c>
      <c r="J322" s="69">
        <v>25000000</v>
      </c>
      <c r="K322" s="28"/>
      <c r="L322" s="28"/>
      <c r="M322" s="28"/>
      <c r="N322" s="28"/>
      <c r="O322" s="28"/>
      <c r="P322" s="28"/>
      <c r="Q322" s="28"/>
      <c r="R322" s="28"/>
      <c r="S322" s="28"/>
      <c r="T322" s="28"/>
      <c r="U322" s="28"/>
      <c r="V322" s="28"/>
      <c r="W322" s="28"/>
      <c r="X322" s="28"/>
      <c r="Y322" s="28"/>
      <c r="Z322" s="28"/>
      <c r="AA322" s="28"/>
      <c r="AB322" s="28"/>
      <c r="AC322" s="28"/>
      <c r="AD322" s="28"/>
      <c r="AE322" s="28"/>
      <c r="AF322" s="28"/>
      <c r="AG322" s="28"/>
      <c r="AH322" s="28"/>
      <c r="AI322" s="28"/>
      <c r="AJ322" s="28"/>
      <c r="AK322" s="28"/>
      <c r="AL322" s="28"/>
      <c r="AM322" s="28"/>
      <c r="AN322" s="28"/>
      <c r="AO322" s="28"/>
      <c r="AP322" s="28"/>
      <c r="AQ322" s="28"/>
      <c r="AR322" s="28"/>
      <c r="AS322" s="28"/>
      <c r="AT322" s="28"/>
      <c r="AU322" s="28"/>
      <c r="AV322" s="28"/>
      <c r="AW322" s="28"/>
      <c r="AX322" s="28"/>
      <c r="AY322" s="28"/>
      <c r="AZ322" s="28"/>
      <c r="BA322" s="28"/>
      <c r="BB322" s="28"/>
      <c r="BC322" s="28"/>
      <c r="BD322" s="28"/>
      <c r="BE322" s="28"/>
      <c r="BF322" s="28"/>
      <c r="BG322" s="28"/>
      <c r="BH322" s="28"/>
      <c r="BI322" s="28"/>
      <c r="BJ322" s="28"/>
      <c r="BK322" s="28"/>
      <c r="BL322" s="28"/>
      <c r="BM322" s="28"/>
      <c r="BN322" s="28"/>
      <c r="BO322" s="28"/>
      <c r="BP322" s="28"/>
      <c r="BQ322" s="28"/>
      <c r="BR322" s="28"/>
      <c r="BS322" s="28"/>
      <c r="BT322" s="28"/>
      <c r="BU322" s="28"/>
      <c r="BV322" s="28"/>
      <c r="BW322" s="28"/>
      <c r="BX322" s="28"/>
      <c r="BY322" s="28"/>
      <c r="BZ322" s="28"/>
      <c r="CA322" s="28"/>
      <c r="CB322" s="28"/>
      <c r="CC322" s="28"/>
      <c r="CD322" s="28"/>
      <c r="CE322" s="28"/>
      <c r="CF322" s="28"/>
      <c r="CG322" s="28"/>
      <c r="CH322" s="28"/>
      <c r="CI322" s="28"/>
      <c r="CJ322" s="28"/>
      <c r="CK322" s="28"/>
      <c r="CL322" s="28"/>
      <c r="CM322" s="28"/>
      <c r="CN322" s="28"/>
      <c r="CO322" s="28"/>
      <c r="CP322" s="28"/>
      <c r="CQ322" s="28"/>
      <c r="CR322" s="28"/>
      <c r="CS322" s="28"/>
      <c r="CT322" s="28"/>
      <c r="CU322" s="28"/>
      <c r="CV322" s="28"/>
      <c r="CW322" s="28"/>
      <c r="CX322" s="28"/>
      <c r="CY322" s="28"/>
      <c r="CZ322" s="28"/>
      <c r="DA322" s="28"/>
      <c r="DB322" s="28"/>
      <c r="DC322" s="28"/>
      <c r="DD322" s="28"/>
      <c r="DE322" s="28"/>
      <c r="DF322" s="28"/>
      <c r="DG322" s="28"/>
      <c r="DH322" s="28"/>
      <c r="DI322" s="28"/>
      <c r="DJ322" s="28"/>
      <c r="DK322" s="28"/>
      <c r="DL322" s="28"/>
      <c r="DM322" s="28"/>
      <c r="DN322" s="28"/>
      <c r="DO322" s="28"/>
      <c r="DP322" s="28"/>
      <c r="DQ322" s="28"/>
      <c r="DR322" s="28"/>
      <c r="DS322" s="28"/>
      <c r="DT322" s="28"/>
    </row>
    <row r="323" spans="1:124" s="54" customFormat="1" x14ac:dyDescent="0.3">
      <c r="A323" s="21" t="s">
        <v>422</v>
      </c>
      <c r="B323" s="21" t="s">
        <v>273</v>
      </c>
      <c r="C323" s="21" t="s">
        <v>71</v>
      </c>
      <c r="D323" s="21" t="s">
        <v>58</v>
      </c>
      <c r="E323" s="21" t="s">
        <v>59</v>
      </c>
      <c r="F323" s="24" t="s">
        <v>58</v>
      </c>
      <c r="G323" s="79" t="s">
        <v>455</v>
      </c>
      <c r="H323" s="21">
        <v>1</v>
      </c>
      <c r="I323" s="21" t="s">
        <v>25</v>
      </c>
      <c r="J323" s="69">
        <v>150000000</v>
      </c>
      <c r="K323" s="28"/>
      <c r="L323" s="28"/>
      <c r="M323" s="28"/>
      <c r="N323" s="28"/>
      <c r="O323" s="28"/>
      <c r="P323" s="28"/>
      <c r="Q323" s="28"/>
      <c r="R323" s="28"/>
      <c r="S323" s="28"/>
      <c r="T323" s="28"/>
      <c r="U323" s="28"/>
      <c r="V323" s="28"/>
      <c r="W323" s="28"/>
      <c r="X323" s="28"/>
      <c r="Y323" s="28"/>
      <c r="Z323" s="28"/>
      <c r="AA323" s="28"/>
      <c r="AB323" s="28"/>
      <c r="AC323" s="28"/>
      <c r="AD323" s="28"/>
      <c r="AE323" s="28"/>
      <c r="AF323" s="28"/>
      <c r="AG323" s="28"/>
      <c r="AH323" s="28"/>
      <c r="AI323" s="28"/>
      <c r="AJ323" s="28"/>
      <c r="AK323" s="28"/>
      <c r="AL323" s="28"/>
      <c r="AM323" s="28"/>
      <c r="AN323" s="28"/>
      <c r="AO323" s="28"/>
      <c r="AP323" s="28"/>
      <c r="AQ323" s="28"/>
      <c r="AR323" s="28"/>
      <c r="AS323" s="28"/>
      <c r="AT323" s="28"/>
      <c r="AU323" s="28"/>
      <c r="AV323" s="28"/>
      <c r="AW323" s="28"/>
      <c r="AX323" s="28"/>
      <c r="AY323" s="28"/>
      <c r="AZ323" s="28"/>
      <c r="BA323" s="28"/>
      <c r="BB323" s="28"/>
      <c r="BC323" s="28"/>
      <c r="BD323" s="28"/>
      <c r="BE323" s="28"/>
      <c r="BF323" s="28"/>
      <c r="BG323" s="28"/>
      <c r="BH323" s="28"/>
      <c r="BI323" s="28"/>
      <c r="BJ323" s="28"/>
      <c r="BK323" s="28"/>
      <c r="BL323" s="28"/>
      <c r="BM323" s="28"/>
      <c r="BN323" s="28"/>
      <c r="BO323" s="28"/>
      <c r="BP323" s="28"/>
      <c r="BQ323" s="28"/>
      <c r="BR323" s="28"/>
      <c r="BS323" s="28"/>
      <c r="BT323" s="28"/>
      <c r="BU323" s="28"/>
      <c r="BV323" s="28"/>
      <c r="BW323" s="28"/>
      <c r="BX323" s="28"/>
      <c r="BY323" s="28"/>
      <c r="BZ323" s="28"/>
      <c r="CA323" s="28"/>
      <c r="CB323" s="28"/>
      <c r="CC323" s="28"/>
      <c r="CD323" s="28"/>
      <c r="CE323" s="28"/>
      <c r="CF323" s="28"/>
      <c r="CG323" s="28"/>
      <c r="CH323" s="28"/>
      <c r="CI323" s="28"/>
      <c r="CJ323" s="28"/>
      <c r="CK323" s="28"/>
      <c r="CL323" s="28"/>
      <c r="CM323" s="28"/>
      <c r="CN323" s="28"/>
      <c r="CO323" s="28"/>
      <c r="CP323" s="28"/>
      <c r="CQ323" s="28"/>
      <c r="CR323" s="28"/>
      <c r="CS323" s="28"/>
      <c r="CT323" s="28"/>
      <c r="CU323" s="28"/>
      <c r="CV323" s="28"/>
      <c r="CW323" s="28"/>
      <c r="CX323" s="28"/>
      <c r="CY323" s="28"/>
      <c r="CZ323" s="28"/>
      <c r="DA323" s="28"/>
      <c r="DB323" s="28"/>
      <c r="DC323" s="28"/>
      <c r="DD323" s="28"/>
      <c r="DE323" s="28"/>
      <c r="DF323" s="28"/>
      <c r="DG323" s="28"/>
      <c r="DH323" s="28"/>
      <c r="DI323" s="28"/>
      <c r="DJ323" s="28"/>
      <c r="DK323" s="28"/>
      <c r="DL323" s="28"/>
      <c r="DM323" s="28"/>
      <c r="DN323" s="28"/>
      <c r="DO323" s="28"/>
      <c r="DP323" s="28"/>
      <c r="DQ323" s="28"/>
      <c r="DR323" s="28"/>
      <c r="DS323" s="28"/>
      <c r="DT323" s="28"/>
    </row>
    <row r="324" spans="1:124" s="54" customFormat="1" ht="28.8" x14ac:dyDescent="0.3">
      <c r="A324" s="21" t="s">
        <v>422</v>
      </c>
      <c r="B324" s="21" t="s">
        <v>273</v>
      </c>
      <c r="C324" s="21" t="s">
        <v>71</v>
      </c>
      <c r="D324" s="21" t="s">
        <v>58</v>
      </c>
      <c r="E324" s="21" t="s">
        <v>59</v>
      </c>
      <c r="F324" s="24" t="s">
        <v>77</v>
      </c>
      <c r="G324" s="79" t="s">
        <v>456</v>
      </c>
      <c r="H324" s="21">
        <v>1</v>
      </c>
      <c r="I324" s="21" t="s">
        <v>25</v>
      </c>
      <c r="J324" s="69">
        <v>20000000</v>
      </c>
      <c r="K324" s="28"/>
      <c r="L324" s="28"/>
      <c r="M324" s="28"/>
      <c r="N324" s="28"/>
      <c r="O324" s="28"/>
      <c r="P324" s="28"/>
      <c r="Q324" s="28"/>
      <c r="R324" s="28"/>
      <c r="S324" s="28"/>
      <c r="T324" s="28"/>
      <c r="U324" s="28"/>
      <c r="V324" s="28"/>
      <c r="W324" s="28"/>
      <c r="X324" s="28"/>
      <c r="Y324" s="28"/>
      <c r="Z324" s="28"/>
      <c r="AA324" s="28"/>
      <c r="AB324" s="28"/>
      <c r="AC324" s="28"/>
      <c r="AD324" s="28"/>
      <c r="AE324" s="28"/>
      <c r="AF324" s="28"/>
      <c r="AG324" s="28"/>
      <c r="AH324" s="28"/>
      <c r="AI324" s="28"/>
      <c r="AJ324" s="28"/>
      <c r="AK324" s="28"/>
      <c r="AL324" s="28"/>
      <c r="AM324" s="28"/>
      <c r="AN324" s="28"/>
      <c r="AO324" s="28"/>
      <c r="AP324" s="28"/>
      <c r="AQ324" s="28"/>
      <c r="AR324" s="28"/>
      <c r="AS324" s="28"/>
      <c r="AT324" s="28"/>
      <c r="AU324" s="28"/>
      <c r="AV324" s="28"/>
      <c r="AW324" s="28"/>
      <c r="AX324" s="28"/>
      <c r="AY324" s="28"/>
      <c r="AZ324" s="28"/>
      <c r="BA324" s="28"/>
      <c r="BB324" s="28"/>
      <c r="BC324" s="28"/>
      <c r="BD324" s="28"/>
      <c r="BE324" s="28"/>
      <c r="BF324" s="28"/>
      <c r="BG324" s="28"/>
      <c r="BH324" s="28"/>
      <c r="BI324" s="28"/>
      <c r="BJ324" s="28"/>
      <c r="BK324" s="28"/>
      <c r="BL324" s="28"/>
      <c r="BM324" s="28"/>
      <c r="BN324" s="28"/>
      <c r="BO324" s="28"/>
      <c r="BP324" s="28"/>
      <c r="BQ324" s="28"/>
      <c r="BR324" s="28"/>
      <c r="BS324" s="28"/>
      <c r="BT324" s="28"/>
      <c r="BU324" s="28"/>
      <c r="BV324" s="28"/>
      <c r="BW324" s="28"/>
      <c r="BX324" s="28"/>
      <c r="BY324" s="28"/>
      <c r="BZ324" s="28"/>
      <c r="CA324" s="28"/>
      <c r="CB324" s="28"/>
      <c r="CC324" s="28"/>
      <c r="CD324" s="28"/>
      <c r="CE324" s="28"/>
      <c r="CF324" s="28"/>
      <c r="CG324" s="28"/>
      <c r="CH324" s="28"/>
      <c r="CI324" s="28"/>
      <c r="CJ324" s="28"/>
      <c r="CK324" s="28"/>
      <c r="CL324" s="28"/>
      <c r="CM324" s="28"/>
      <c r="CN324" s="28"/>
      <c r="CO324" s="28"/>
      <c r="CP324" s="28"/>
      <c r="CQ324" s="28"/>
      <c r="CR324" s="28"/>
      <c r="CS324" s="28"/>
      <c r="CT324" s="28"/>
      <c r="CU324" s="28"/>
      <c r="CV324" s="28"/>
      <c r="CW324" s="28"/>
      <c r="CX324" s="28"/>
      <c r="CY324" s="28"/>
      <c r="CZ324" s="28"/>
      <c r="DA324" s="28"/>
      <c r="DB324" s="28"/>
      <c r="DC324" s="28"/>
      <c r="DD324" s="28"/>
      <c r="DE324" s="28"/>
      <c r="DF324" s="28"/>
      <c r="DG324" s="28"/>
      <c r="DH324" s="28"/>
      <c r="DI324" s="28"/>
      <c r="DJ324" s="28"/>
      <c r="DK324" s="28"/>
      <c r="DL324" s="28"/>
      <c r="DM324" s="28"/>
      <c r="DN324" s="28"/>
      <c r="DO324" s="28"/>
      <c r="DP324" s="28"/>
      <c r="DQ324" s="28"/>
      <c r="DR324" s="28"/>
      <c r="DS324" s="28"/>
      <c r="DT324" s="28"/>
    </row>
    <row r="325" spans="1:124" s="54" customFormat="1" x14ac:dyDescent="0.3">
      <c r="A325" s="21" t="s">
        <v>422</v>
      </c>
      <c r="B325" s="21" t="s">
        <v>273</v>
      </c>
      <c r="C325" s="21" t="s">
        <v>71</v>
      </c>
      <c r="D325" s="21" t="s">
        <v>58</v>
      </c>
      <c r="E325" s="21" t="s">
        <v>59</v>
      </c>
      <c r="F325" s="24" t="s">
        <v>58</v>
      </c>
      <c r="G325" s="79" t="s">
        <v>457</v>
      </c>
      <c r="H325" s="21">
        <v>1</v>
      </c>
      <c r="I325" s="21" t="s">
        <v>25</v>
      </c>
      <c r="J325" s="69">
        <v>300000000</v>
      </c>
      <c r="K325" s="28"/>
      <c r="L325" s="28"/>
      <c r="M325" s="28"/>
      <c r="N325" s="28"/>
      <c r="O325" s="28"/>
      <c r="P325" s="28"/>
      <c r="Q325" s="28"/>
      <c r="R325" s="28"/>
      <c r="S325" s="28"/>
      <c r="T325" s="28"/>
      <c r="U325" s="28"/>
      <c r="V325" s="28"/>
      <c r="W325" s="28"/>
      <c r="X325" s="28"/>
      <c r="Y325" s="28"/>
      <c r="Z325" s="28"/>
      <c r="AA325" s="28"/>
      <c r="AB325" s="28"/>
      <c r="AC325" s="28"/>
      <c r="AD325" s="28"/>
      <c r="AE325" s="28"/>
      <c r="AF325" s="28"/>
      <c r="AG325" s="28"/>
      <c r="AH325" s="28"/>
      <c r="AI325" s="28"/>
      <c r="AJ325" s="28"/>
      <c r="AK325" s="28"/>
      <c r="AL325" s="28"/>
      <c r="AM325" s="28"/>
      <c r="AN325" s="28"/>
      <c r="AO325" s="28"/>
      <c r="AP325" s="28"/>
      <c r="AQ325" s="28"/>
      <c r="AR325" s="28"/>
      <c r="AS325" s="28"/>
      <c r="AT325" s="28"/>
      <c r="AU325" s="28"/>
      <c r="AV325" s="28"/>
      <c r="AW325" s="28"/>
      <c r="AX325" s="28"/>
      <c r="AY325" s="28"/>
      <c r="AZ325" s="28"/>
      <c r="BA325" s="28"/>
      <c r="BB325" s="28"/>
      <c r="BC325" s="28"/>
      <c r="BD325" s="28"/>
      <c r="BE325" s="28"/>
      <c r="BF325" s="28"/>
      <c r="BG325" s="28"/>
      <c r="BH325" s="28"/>
      <c r="BI325" s="28"/>
      <c r="BJ325" s="28"/>
      <c r="BK325" s="28"/>
      <c r="BL325" s="28"/>
      <c r="BM325" s="28"/>
      <c r="BN325" s="28"/>
      <c r="BO325" s="28"/>
      <c r="BP325" s="28"/>
      <c r="BQ325" s="28"/>
      <c r="BR325" s="28"/>
      <c r="BS325" s="28"/>
      <c r="BT325" s="28"/>
      <c r="BU325" s="28"/>
      <c r="BV325" s="28"/>
      <c r="BW325" s="28"/>
      <c r="BX325" s="28"/>
      <c r="BY325" s="28"/>
      <c r="BZ325" s="28"/>
      <c r="CA325" s="28"/>
      <c r="CB325" s="28"/>
      <c r="CC325" s="28"/>
      <c r="CD325" s="28"/>
      <c r="CE325" s="28"/>
      <c r="CF325" s="28"/>
      <c r="CG325" s="28"/>
      <c r="CH325" s="28"/>
      <c r="CI325" s="28"/>
      <c r="CJ325" s="28"/>
      <c r="CK325" s="28"/>
      <c r="CL325" s="28"/>
      <c r="CM325" s="28"/>
      <c r="CN325" s="28"/>
      <c r="CO325" s="28"/>
      <c r="CP325" s="28"/>
      <c r="CQ325" s="28"/>
      <c r="CR325" s="28"/>
      <c r="CS325" s="28"/>
      <c r="CT325" s="28"/>
      <c r="CU325" s="28"/>
      <c r="CV325" s="28"/>
      <c r="CW325" s="28"/>
      <c r="CX325" s="28"/>
      <c r="CY325" s="28"/>
      <c r="CZ325" s="28"/>
      <c r="DA325" s="28"/>
      <c r="DB325" s="28"/>
      <c r="DC325" s="28"/>
      <c r="DD325" s="28"/>
      <c r="DE325" s="28"/>
      <c r="DF325" s="28"/>
      <c r="DG325" s="28"/>
      <c r="DH325" s="28"/>
      <c r="DI325" s="28"/>
      <c r="DJ325" s="28"/>
      <c r="DK325" s="28"/>
      <c r="DL325" s="28"/>
      <c r="DM325" s="28"/>
      <c r="DN325" s="28"/>
      <c r="DO325" s="28"/>
      <c r="DP325" s="28"/>
      <c r="DQ325" s="28"/>
      <c r="DR325" s="28"/>
      <c r="DS325" s="28"/>
      <c r="DT325" s="28"/>
    </row>
    <row r="326" spans="1:124" s="54" customFormat="1" x14ac:dyDescent="0.3">
      <c r="A326" s="21" t="s">
        <v>422</v>
      </c>
      <c r="B326" s="21" t="s">
        <v>273</v>
      </c>
      <c r="C326" s="21" t="s">
        <v>71</v>
      </c>
      <c r="D326" s="21" t="s">
        <v>58</v>
      </c>
      <c r="E326" s="21" t="s">
        <v>59</v>
      </c>
      <c r="F326" s="24" t="s">
        <v>58</v>
      </c>
      <c r="G326" s="79" t="s">
        <v>458</v>
      </c>
      <c r="H326" s="21">
        <v>1</v>
      </c>
      <c r="I326" s="21" t="s">
        <v>25</v>
      </c>
      <c r="J326" s="69">
        <v>420000000</v>
      </c>
      <c r="K326" s="28"/>
      <c r="L326" s="28"/>
      <c r="M326" s="28"/>
      <c r="N326" s="28"/>
      <c r="O326" s="28"/>
      <c r="P326" s="28"/>
      <c r="Q326" s="28"/>
      <c r="R326" s="28"/>
      <c r="S326" s="28"/>
      <c r="T326" s="28"/>
      <c r="U326" s="28"/>
      <c r="V326" s="28"/>
      <c r="W326" s="28"/>
      <c r="X326" s="28"/>
      <c r="Y326" s="28"/>
      <c r="Z326" s="28"/>
      <c r="AA326" s="28"/>
      <c r="AB326" s="28"/>
      <c r="AC326" s="28"/>
      <c r="AD326" s="28"/>
      <c r="AE326" s="28"/>
      <c r="AF326" s="28"/>
      <c r="AG326" s="28"/>
      <c r="AH326" s="28"/>
      <c r="AI326" s="28"/>
      <c r="AJ326" s="28"/>
      <c r="AK326" s="28"/>
      <c r="AL326" s="28"/>
      <c r="AM326" s="28"/>
      <c r="AN326" s="28"/>
      <c r="AO326" s="28"/>
      <c r="AP326" s="28"/>
      <c r="AQ326" s="28"/>
      <c r="AR326" s="28"/>
      <c r="AS326" s="28"/>
      <c r="AT326" s="28"/>
      <c r="AU326" s="28"/>
      <c r="AV326" s="28"/>
      <c r="AW326" s="28"/>
      <c r="AX326" s="28"/>
      <c r="AY326" s="28"/>
      <c r="AZ326" s="28"/>
      <c r="BA326" s="28"/>
      <c r="BB326" s="28"/>
      <c r="BC326" s="28"/>
      <c r="BD326" s="28"/>
      <c r="BE326" s="28"/>
      <c r="BF326" s="28"/>
      <c r="BG326" s="28"/>
      <c r="BH326" s="28"/>
      <c r="BI326" s="28"/>
      <c r="BJ326" s="28"/>
      <c r="BK326" s="28"/>
      <c r="BL326" s="28"/>
      <c r="BM326" s="28"/>
      <c r="BN326" s="28"/>
      <c r="BO326" s="28"/>
      <c r="BP326" s="28"/>
      <c r="BQ326" s="28"/>
      <c r="BR326" s="28"/>
      <c r="BS326" s="28"/>
      <c r="BT326" s="28"/>
      <c r="BU326" s="28"/>
      <c r="BV326" s="28"/>
      <c r="BW326" s="28"/>
      <c r="BX326" s="28"/>
      <c r="BY326" s="28"/>
      <c r="BZ326" s="28"/>
      <c r="CA326" s="28"/>
      <c r="CB326" s="28"/>
      <c r="CC326" s="28"/>
      <c r="CD326" s="28"/>
      <c r="CE326" s="28"/>
      <c r="CF326" s="28"/>
      <c r="CG326" s="28"/>
      <c r="CH326" s="28"/>
      <c r="CI326" s="28"/>
      <c r="CJ326" s="28"/>
      <c r="CK326" s="28"/>
      <c r="CL326" s="28"/>
      <c r="CM326" s="28"/>
      <c r="CN326" s="28"/>
      <c r="CO326" s="28"/>
      <c r="CP326" s="28"/>
      <c r="CQ326" s="28"/>
      <c r="CR326" s="28"/>
      <c r="CS326" s="28"/>
      <c r="CT326" s="28"/>
      <c r="CU326" s="28"/>
      <c r="CV326" s="28"/>
      <c r="CW326" s="28"/>
      <c r="CX326" s="28"/>
      <c r="CY326" s="28"/>
      <c r="CZ326" s="28"/>
      <c r="DA326" s="28"/>
      <c r="DB326" s="28"/>
      <c r="DC326" s="28"/>
      <c r="DD326" s="28"/>
      <c r="DE326" s="28"/>
      <c r="DF326" s="28"/>
      <c r="DG326" s="28"/>
      <c r="DH326" s="28"/>
      <c r="DI326" s="28"/>
      <c r="DJ326" s="28"/>
      <c r="DK326" s="28"/>
      <c r="DL326" s="28"/>
      <c r="DM326" s="28"/>
      <c r="DN326" s="28"/>
      <c r="DO326" s="28"/>
      <c r="DP326" s="28"/>
      <c r="DQ326" s="28"/>
      <c r="DR326" s="28"/>
      <c r="DS326" s="28"/>
      <c r="DT326" s="28"/>
    </row>
    <row r="327" spans="1:124" s="54" customFormat="1" x14ac:dyDescent="0.3">
      <c r="A327" s="21" t="s">
        <v>14</v>
      </c>
      <c r="B327" s="21" t="s">
        <v>273</v>
      </c>
      <c r="C327" s="21" t="s">
        <v>71</v>
      </c>
      <c r="D327" s="21" t="s">
        <v>58</v>
      </c>
      <c r="E327" s="21" t="s">
        <v>59</v>
      </c>
      <c r="F327" s="24" t="s">
        <v>58</v>
      </c>
      <c r="G327" s="20" t="s">
        <v>459</v>
      </c>
      <c r="H327" s="21">
        <v>1</v>
      </c>
      <c r="I327" s="21" t="s">
        <v>21</v>
      </c>
      <c r="J327" s="69">
        <v>80000000</v>
      </c>
      <c r="K327" s="28"/>
      <c r="L327" s="28"/>
      <c r="M327" s="28"/>
      <c r="N327" s="28"/>
      <c r="O327" s="28"/>
      <c r="P327" s="28"/>
      <c r="Q327" s="28"/>
      <c r="R327" s="28"/>
      <c r="S327" s="28"/>
      <c r="T327" s="28"/>
      <c r="U327" s="28"/>
      <c r="V327" s="28"/>
      <c r="W327" s="28"/>
      <c r="X327" s="28"/>
      <c r="Y327" s="28"/>
      <c r="Z327" s="28"/>
      <c r="AA327" s="28"/>
      <c r="AB327" s="28"/>
      <c r="AC327" s="28"/>
      <c r="AD327" s="28"/>
      <c r="AE327" s="28"/>
      <c r="AF327" s="28"/>
      <c r="AG327" s="28"/>
      <c r="AH327" s="28"/>
      <c r="AI327" s="28"/>
      <c r="AJ327" s="28"/>
      <c r="AK327" s="28"/>
      <c r="AL327" s="28"/>
      <c r="AM327" s="28"/>
      <c r="AN327" s="28"/>
      <c r="AO327" s="28"/>
      <c r="AP327" s="28"/>
      <c r="AQ327" s="28"/>
      <c r="AR327" s="28"/>
      <c r="AS327" s="28"/>
      <c r="AT327" s="28"/>
      <c r="AU327" s="28"/>
      <c r="AV327" s="28"/>
      <c r="AW327" s="28"/>
      <c r="AX327" s="28"/>
      <c r="AY327" s="28"/>
      <c r="AZ327" s="28"/>
      <c r="BA327" s="28"/>
      <c r="BB327" s="28"/>
      <c r="BC327" s="28"/>
      <c r="BD327" s="28"/>
      <c r="BE327" s="28"/>
      <c r="BF327" s="28"/>
      <c r="BG327" s="28"/>
      <c r="BH327" s="28"/>
      <c r="BI327" s="28"/>
      <c r="BJ327" s="28"/>
      <c r="BK327" s="28"/>
      <c r="BL327" s="28"/>
      <c r="BM327" s="28"/>
      <c r="BN327" s="28"/>
      <c r="BO327" s="28"/>
      <c r="BP327" s="28"/>
      <c r="BQ327" s="28"/>
      <c r="BR327" s="28"/>
      <c r="BS327" s="28"/>
      <c r="BT327" s="28"/>
      <c r="BU327" s="28"/>
      <c r="BV327" s="28"/>
      <c r="BW327" s="28"/>
      <c r="BX327" s="28"/>
      <c r="BY327" s="28"/>
      <c r="BZ327" s="28"/>
      <c r="CA327" s="28"/>
      <c r="CB327" s="28"/>
      <c r="CC327" s="28"/>
      <c r="CD327" s="28"/>
      <c r="CE327" s="28"/>
      <c r="CF327" s="28"/>
      <c r="CG327" s="28"/>
      <c r="CH327" s="28"/>
      <c r="CI327" s="28"/>
      <c r="CJ327" s="28"/>
      <c r="CK327" s="28"/>
      <c r="CL327" s="28"/>
      <c r="CM327" s="28"/>
      <c r="CN327" s="28"/>
      <c r="CO327" s="28"/>
      <c r="CP327" s="28"/>
      <c r="CQ327" s="28"/>
      <c r="CR327" s="28"/>
      <c r="CS327" s="28"/>
      <c r="CT327" s="28"/>
      <c r="CU327" s="28"/>
      <c r="CV327" s="28"/>
      <c r="CW327" s="28"/>
      <c r="CX327" s="28"/>
      <c r="CY327" s="28"/>
      <c r="CZ327" s="28"/>
      <c r="DA327" s="28"/>
      <c r="DB327" s="28"/>
      <c r="DC327" s="28"/>
      <c r="DD327" s="28"/>
      <c r="DE327" s="28"/>
      <c r="DF327" s="28"/>
      <c r="DG327" s="28"/>
      <c r="DH327" s="28"/>
      <c r="DI327" s="28"/>
      <c r="DJ327" s="28"/>
      <c r="DK327" s="28"/>
      <c r="DL327" s="28"/>
      <c r="DM327" s="28"/>
      <c r="DN327" s="28"/>
      <c r="DO327" s="28"/>
      <c r="DP327" s="28"/>
      <c r="DQ327" s="28"/>
      <c r="DR327" s="28"/>
      <c r="DS327" s="28"/>
      <c r="DT327" s="28"/>
    </row>
    <row r="328" spans="1:124" s="54" customFormat="1" x14ac:dyDescent="0.3">
      <c r="A328" s="21" t="s">
        <v>13</v>
      </c>
      <c r="B328" s="21" t="s">
        <v>273</v>
      </c>
      <c r="C328" s="21" t="s">
        <v>71</v>
      </c>
      <c r="D328" s="21" t="s">
        <v>58</v>
      </c>
      <c r="E328" s="21" t="s">
        <v>59</v>
      </c>
      <c r="F328" s="24" t="s">
        <v>58</v>
      </c>
      <c r="G328" s="20" t="s">
        <v>460</v>
      </c>
      <c r="H328" s="21">
        <v>1</v>
      </c>
      <c r="I328" s="21" t="s">
        <v>22</v>
      </c>
      <c r="J328" s="69">
        <v>120000000</v>
      </c>
      <c r="K328" s="28"/>
      <c r="L328" s="28"/>
      <c r="M328" s="28"/>
      <c r="N328" s="28"/>
      <c r="O328" s="28"/>
      <c r="P328" s="28"/>
      <c r="Q328" s="28"/>
      <c r="R328" s="28"/>
      <c r="S328" s="28"/>
      <c r="T328" s="28"/>
      <c r="U328" s="28"/>
      <c r="V328" s="28"/>
      <c r="W328" s="28"/>
      <c r="X328" s="28"/>
      <c r="Y328" s="28"/>
      <c r="Z328" s="28"/>
      <c r="AA328" s="28"/>
      <c r="AB328" s="28"/>
      <c r="AC328" s="28"/>
      <c r="AD328" s="28"/>
      <c r="AE328" s="28"/>
      <c r="AF328" s="28"/>
      <c r="AG328" s="28"/>
      <c r="AH328" s="28"/>
      <c r="AI328" s="28"/>
      <c r="AJ328" s="28"/>
      <c r="AK328" s="28"/>
      <c r="AL328" s="28"/>
      <c r="AM328" s="28"/>
      <c r="AN328" s="28"/>
      <c r="AO328" s="28"/>
      <c r="AP328" s="28"/>
      <c r="AQ328" s="28"/>
      <c r="AR328" s="28"/>
      <c r="AS328" s="28"/>
      <c r="AT328" s="28"/>
      <c r="AU328" s="28"/>
      <c r="AV328" s="28"/>
      <c r="AW328" s="28"/>
      <c r="AX328" s="28"/>
      <c r="AY328" s="28"/>
      <c r="AZ328" s="28"/>
      <c r="BA328" s="28"/>
      <c r="BB328" s="28"/>
      <c r="BC328" s="28"/>
      <c r="BD328" s="28"/>
      <c r="BE328" s="28"/>
      <c r="BF328" s="28"/>
      <c r="BG328" s="28"/>
      <c r="BH328" s="28"/>
      <c r="BI328" s="28"/>
      <c r="BJ328" s="28"/>
      <c r="BK328" s="28"/>
      <c r="BL328" s="28"/>
      <c r="BM328" s="28"/>
      <c r="BN328" s="28"/>
      <c r="BO328" s="28"/>
      <c r="BP328" s="28"/>
      <c r="BQ328" s="28"/>
      <c r="BR328" s="28"/>
      <c r="BS328" s="28"/>
      <c r="BT328" s="28"/>
      <c r="BU328" s="28"/>
      <c r="BV328" s="28"/>
      <c r="BW328" s="28"/>
      <c r="BX328" s="28"/>
      <c r="BY328" s="28"/>
      <c r="BZ328" s="28"/>
      <c r="CA328" s="28"/>
      <c r="CB328" s="28"/>
      <c r="CC328" s="28"/>
      <c r="CD328" s="28"/>
      <c r="CE328" s="28"/>
      <c r="CF328" s="28"/>
      <c r="CG328" s="28"/>
      <c r="CH328" s="28"/>
      <c r="CI328" s="28"/>
      <c r="CJ328" s="28"/>
      <c r="CK328" s="28"/>
      <c r="CL328" s="28"/>
      <c r="CM328" s="28"/>
      <c r="CN328" s="28"/>
      <c r="CO328" s="28"/>
      <c r="CP328" s="28"/>
      <c r="CQ328" s="28"/>
      <c r="CR328" s="28"/>
      <c r="CS328" s="28"/>
      <c r="CT328" s="28"/>
      <c r="CU328" s="28"/>
      <c r="CV328" s="28"/>
      <c r="CW328" s="28"/>
      <c r="CX328" s="28"/>
      <c r="CY328" s="28"/>
      <c r="CZ328" s="28"/>
      <c r="DA328" s="28"/>
      <c r="DB328" s="28"/>
      <c r="DC328" s="28"/>
      <c r="DD328" s="28"/>
      <c r="DE328" s="28"/>
      <c r="DF328" s="28"/>
      <c r="DG328" s="28"/>
      <c r="DH328" s="28"/>
      <c r="DI328" s="28"/>
      <c r="DJ328" s="28"/>
      <c r="DK328" s="28"/>
      <c r="DL328" s="28"/>
      <c r="DM328" s="28"/>
      <c r="DN328" s="28"/>
      <c r="DO328" s="28"/>
      <c r="DP328" s="28"/>
      <c r="DQ328" s="28"/>
      <c r="DR328" s="28"/>
      <c r="DS328" s="28"/>
      <c r="DT328" s="28"/>
    </row>
    <row r="329" spans="1:124" s="54" customFormat="1" x14ac:dyDescent="0.3">
      <c r="A329" s="21" t="s">
        <v>14</v>
      </c>
      <c r="B329" s="21" t="s">
        <v>273</v>
      </c>
      <c r="C329" s="21" t="s">
        <v>71</v>
      </c>
      <c r="D329" s="21" t="s">
        <v>58</v>
      </c>
      <c r="E329" s="21" t="s">
        <v>59</v>
      </c>
      <c r="F329" s="24" t="s">
        <v>58</v>
      </c>
      <c r="G329" s="20" t="s">
        <v>461</v>
      </c>
      <c r="H329" s="21">
        <v>1</v>
      </c>
      <c r="I329" s="21" t="s">
        <v>21</v>
      </c>
      <c r="J329" s="69">
        <v>100000000</v>
      </c>
      <c r="K329" s="28"/>
      <c r="L329" s="28"/>
      <c r="M329" s="28"/>
      <c r="N329" s="28"/>
      <c r="O329" s="28"/>
      <c r="P329" s="28"/>
      <c r="Q329" s="28"/>
      <c r="R329" s="28"/>
      <c r="S329" s="28"/>
      <c r="T329" s="28"/>
      <c r="U329" s="28"/>
      <c r="V329" s="28"/>
      <c r="W329" s="28"/>
      <c r="X329" s="28"/>
      <c r="Y329" s="28"/>
      <c r="Z329" s="28"/>
      <c r="AA329" s="28"/>
      <c r="AB329" s="28"/>
      <c r="AC329" s="28"/>
      <c r="AD329" s="28"/>
      <c r="AE329" s="28"/>
      <c r="AF329" s="28"/>
      <c r="AG329" s="28"/>
      <c r="AH329" s="28"/>
      <c r="AI329" s="28"/>
      <c r="AJ329" s="28"/>
      <c r="AK329" s="28"/>
      <c r="AL329" s="28"/>
      <c r="AM329" s="28"/>
      <c r="AN329" s="28"/>
      <c r="AO329" s="28"/>
      <c r="AP329" s="28"/>
      <c r="AQ329" s="28"/>
      <c r="AR329" s="28"/>
      <c r="AS329" s="28"/>
      <c r="AT329" s="28"/>
      <c r="AU329" s="28"/>
      <c r="AV329" s="28"/>
      <c r="AW329" s="28"/>
      <c r="AX329" s="28"/>
      <c r="AY329" s="28"/>
      <c r="AZ329" s="28"/>
      <c r="BA329" s="28"/>
      <c r="BB329" s="28"/>
      <c r="BC329" s="28"/>
      <c r="BD329" s="28"/>
      <c r="BE329" s="28"/>
      <c r="BF329" s="28"/>
      <c r="BG329" s="28"/>
      <c r="BH329" s="28"/>
      <c r="BI329" s="28"/>
      <c r="BJ329" s="28"/>
      <c r="BK329" s="28"/>
      <c r="BL329" s="28"/>
      <c r="BM329" s="28"/>
      <c r="BN329" s="28"/>
      <c r="BO329" s="28"/>
      <c r="BP329" s="28"/>
      <c r="BQ329" s="28"/>
      <c r="BR329" s="28"/>
      <c r="BS329" s="28"/>
      <c r="BT329" s="28"/>
      <c r="BU329" s="28"/>
      <c r="BV329" s="28"/>
      <c r="BW329" s="28"/>
      <c r="BX329" s="28"/>
      <c r="BY329" s="28"/>
      <c r="BZ329" s="28"/>
      <c r="CA329" s="28"/>
      <c r="CB329" s="28"/>
      <c r="CC329" s="28"/>
      <c r="CD329" s="28"/>
      <c r="CE329" s="28"/>
      <c r="CF329" s="28"/>
      <c r="CG329" s="28"/>
      <c r="CH329" s="28"/>
      <c r="CI329" s="28"/>
      <c r="CJ329" s="28"/>
      <c r="CK329" s="28"/>
      <c r="CL329" s="28"/>
      <c r="CM329" s="28"/>
      <c r="CN329" s="28"/>
      <c r="CO329" s="28"/>
      <c r="CP329" s="28"/>
      <c r="CQ329" s="28"/>
      <c r="CR329" s="28"/>
      <c r="CS329" s="28"/>
      <c r="CT329" s="28"/>
      <c r="CU329" s="28"/>
      <c r="CV329" s="28"/>
      <c r="CW329" s="28"/>
      <c r="CX329" s="28"/>
      <c r="CY329" s="28"/>
      <c r="CZ329" s="28"/>
      <c r="DA329" s="28"/>
      <c r="DB329" s="28"/>
      <c r="DC329" s="28"/>
      <c r="DD329" s="28"/>
      <c r="DE329" s="28"/>
      <c r="DF329" s="28"/>
      <c r="DG329" s="28"/>
      <c r="DH329" s="28"/>
      <c r="DI329" s="28"/>
      <c r="DJ329" s="28"/>
      <c r="DK329" s="28"/>
      <c r="DL329" s="28"/>
      <c r="DM329" s="28"/>
      <c r="DN329" s="28"/>
      <c r="DO329" s="28"/>
      <c r="DP329" s="28"/>
      <c r="DQ329" s="28"/>
      <c r="DR329" s="28"/>
      <c r="DS329" s="28"/>
      <c r="DT329" s="28"/>
    </row>
    <row r="330" spans="1:124" s="54" customFormat="1" x14ac:dyDescent="0.3">
      <c r="A330" s="21" t="s">
        <v>14</v>
      </c>
      <c r="B330" s="21" t="s">
        <v>273</v>
      </c>
      <c r="C330" s="21" t="s">
        <v>71</v>
      </c>
      <c r="D330" s="21" t="s">
        <v>58</v>
      </c>
      <c r="E330" s="21" t="s">
        <v>59</v>
      </c>
      <c r="F330" s="24" t="s">
        <v>58</v>
      </c>
      <c r="G330" s="20" t="s">
        <v>462</v>
      </c>
      <c r="H330" s="21">
        <v>1</v>
      </c>
      <c r="I330" s="21" t="s">
        <v>21</v>
      </c>
      <c r="J330" s="69">
        <v>50000000</v>
      </c>
      <c r="K330" s="28"/>
      <c r="L330" s="28"/>
      <c r="M330" s="28"/>
      <c r="N330" s="28"/>
      <c r="O330" s="28"/>
      <c r="P330" s="28"/>
      <c r="Q330" s="28"/>
      <c r="R330" s="28"/>
      <c r="S330" s="28"/>
      <c r="T330" s="28"/>
      <c r="U330" s="28"/>
      <c r="V330" s="28"/>
      <c r="W330" s="28"/>
      <c r="X330" s="28"/>
      <c r="Y330" s="28"/>
      <c r="Z330" s="28"/>
      <c r="AA330" s="28"/>
      <c r="AB330" s="28"/>
      <c r="AC330" s="28"/>
      <c r="AD330" s="28"/>
      <c r="AE330" s="28"/>
      <c r="AF330" s="28"/>
      <c r="AG330" s="28"/>
      <c r="AH330" s="28"/>
      <c r="AI330" s="28"/>
      <c r="AJ330" s="28"/>
      <c r="AK330" s="28"/>
      <c r="AL330" s="28"/>
      <c r="AM330" s="28"/>
      <c r="AN330" s="28"/>
      <c r="AO330" s="28"/>
      <c r="AP330" s="28"/>
      <c r="AQ330" s="28"/>
      <c r="AR330" s="28"/>
      <c r="AS330" s="28"/>
      <c r="AT330" s="28"/>
      <c r="AU330" s="28"/>
      <c r="AV330" s="28"/>
      <c r="AW330" s="28"/>
      <c r="AX330" s="28"/>
      <c r="AY330" s="28"/>
      <c r="AZ330" s="28"/>
      <c r="BA330" s="28"/>
      <c r="BB330" s="28"/>
      <c r="BC330" s="28"/>
      <c r="BD330" s="28"/>
      <c r="BE330" s="28"/>
      <c r="BF330" s="28"/>
      <c r="BG330" s="28"/>
      <c r="BH330" s="28"/>
      <c r="BI330" s="28"/>
      <c r="BJ330" s="28"/>
      <c r="BK330" s="28"/>
      <c r="BL330" s="28"/>
      <c r="BM330" s="28"/>
      <c r="BN330" s="28"/>
      <c r="BO330" s="28"/>
      <c r="BP330" s="28"/>
      <c r="BQ330" s="28"/>
      <c r="BR330" s="28"/>
      <c r="BS330" s="28"/>
      <c r="BT330" s="28"/>
      <c r="BU330" s="28"/>
      <c r="BV330" s="28"/>
      <c r="BW330" s="28"/>
      <c r="BX330" s="28"/>
      <c r="BY330" s="28"/>
      <c r="BZ330" s="28"/>
      <c r="CA330" s="28"/>
      <c r="CB330" s="28"/>
      <c r="CC330" s="28"/>
      <c r="CD330" s="28"/>
      <c r="CE330" s="28"/>
      <c r="CF330" s="28"/>
      <c r="CG330" s="28"/>
      <c r="CH330" s="28"/>
      <c r="CI330" s="28"/>
      <c r="CJ330" s="28"/>
      <c r="CK330" s="28"/>
      <c r="CL330" s="28"/>
      <c r="CM330" s="28"/>
      <c r="CN330" s="28"/>
      <c r="CO330" s="28"/>
      <c r="CP330" s="28"/>
      <c r="CQ330" s="28"/>
      <c r="CR330" s="28"/>
      <c r="CS330" s="28"/>
      <c r="CT330" s="28"/>
      <c r="CU330" s="28"/>
      <c r="CV330" s="28"/>
      <c r="CW330" s="28"/>
      <c r="CX330" s="28"/>
      <c r="CY330" s="28"/>
      <c r="CZ330" s="28"/>
      <c r="DA330" s="28"/>
      <c r="DB330" s="28"/>
      <c r="DC330" s="28"/>
      <c r="DD330" s="28"/>
      <c r="DE330" s="28"/>
      <c r="DF330" s="28"/>
      <c r="DG330" s="28"/>
      <c r="DH330" s="28"/>
      <c r="DI330" s="28"/>
      <c r="DJ330" s="28"/>
      <c r="DK330" s="28"/>
      <c r="DL330" s="28"/>
      <c r="DM330" s="28"/>
      <c r="DN330" s="28"/>
      <c r="DO330" s="28"/>
      <c r="DP330" s="28"/>
      <c r="DQ330" s="28"/>
      <c r="DR330" s="28"/>
      <c r="DS330" s="28"/>
      <c r="DT330" s="28"/>
    </row>
    <row r="331" spans="1:124" s="54" customFormat="1" x14ac:dyDescent="0.3">
      <c r="A331" s="21" t="s">
        <v>14</v>
      </c>
      <c r="B331" s="21" t="s">
        <v>273</v>
      </c>
      <c r="C331" s="21" t="s">
        <v>71</v>
      </c>
      <c r="D331" s="21" t="s">
        <v>58</v>
      </c>
      <c r="E331" s="21" t="s">
        <v>59</v>
      </c>
      <c r="F331" s="24" t="s">
        <v>58</v>
      </c>
      <c r="G331" s="20" t="s">
        <v>463</v>
      </c>
      <c r="H331" s="21">
        <v>1</v>
      </c>
      <c r="I331" s="21" t="s">
        <v>24</v>
      </c>
      <c r="J331" s="69">
        <v>150000000</v>
      </c>
      <c r="K331" s="28"/>
      <c r="L331" s="28"/>
      <c r="M331" s="28"/>
      <c r="N331" s="28"/>
      <c r="O331" s="28"/>
      <c r="P331" s="28"/>
      <c r="Q331" s="28"/>
      <c r="R331" s="28"/>
      <c r="S331" s="28"/>
      <c r="T331" s="28"/>
      <c r="U331" s="28"/>
      <c r="V331" s="28"/>
      <c r="W331" s="28"/>
      <c r="X331" s="28"/>
      <c r="Y331" s="28"/>
      <c r="Z331" s="28"/>
      <c r="AA331" s="28"/>
      <c r="AB331" s="28"/>
      <c r="AC331" s="28"/>
      <c r="AD331" s="28"/>
      <c r="AE331" s="28"/>
      <c r="AF331" s="28"/>
      <c r="AG331" s="28"/>
      <c r="AH331" s="28"/>
      <c r="AI331" s="28"/>
      <c r="AJ331" s="28"/>
      <c r="AK331" s="28"/>
      <c r="AL331" s="28"/>
      <c r="AM331" s="28"/>
      <c r="AN331" s="28"/>
      <c r="AO331" s="28"/>
      <c r="AP331" s="28"/>
      <c r="AQ331" s="28"/>
      <c r="AR331" s="28"/>
      <c r="AS331" s="28"/>
      <c r="AT331" s="28"/>
      <c r="AU331" s="28"/>
      <c r="AV331" s="28"/>
      <c r="AW331" s="28"/>
      <c r="AX331" s="28"/>
      <c r="AY331" s="28"/>
      <c r="AZ331" s="28"/>
      <c r="BA331" s="28"/>
      <c r="BB331" s="28"/>
      <c r="BC331" s="28"/>
      <c r="BD331" s="28"/>
      <c r="BE331" s="28"/>
      <c r="BF331" s="28"/>
      <c r="BG331" s="28"/>
      <c r="BH331" s="28"/>
      <c r="BI331" s="28"/>
      <c r="BJ331" s="28"/>
      <c r="BK331" s="28"/>
      <c r="BL331" s="28"/>
      <c r="BM331" s="28"/>
      <c r="BN331" s="28"/>
      <c r="BO331" s="28"/>
      <c r="BP331" s="28"/>
      <c r="BQ331" s="28"/>
      <c r="BR331" s="28"/>
      <c r="BS331" s="28"/>
      <c r="BT331" s="28"/>
      <c r="BU331" s="28"/>
      <c r="BV331" s="28"/>
      <c r="BW331" s="28"/>
      <c r="BX331" s="28"/>
      <c r="BY331" s="28"/>
      <c r="BZ331" s="28"/>
      <c r="CA331" s="28"/>
      <c r="CB331" s="28"/>
      <c r="CC331" s="28"/>
      <c r="CD331" s="28"/>
      <c r="CE331" s="28"/>
      <c r="CF331" s="28"/>
      <c r="CG331" s="28"/>
      <c r="CH331" s="28"/>
      <c r="CI331" s="28"/>
      <c r="CJ331" s="28"/>
      <c r="CK331" s="28"/>
      <c r="CL331" s="28"/>
      <c r="CM331" s="28"/>
      <c r="CN331" s="28"/>
      <c r="CO331" s="28"/>
      <c r="CP331" s="28"/>
      <c r="CQ331" s="28"/>
      <c r="CR331" s="28"/>
      <c r="CS331" s="28"/>
      <c r="CT331" s="28"/>
      <c r="CU331" s="28"/>
      <c r="CV331" s="28"/>
      <c r="CW331" s="28"/>
      <c r="CX331" s="28"/>
      <c r="CY331" s="28"/>
      <c r="CZ331" s="28"/>
      <c r="DA331" s="28"/>
      <c r="DB331" s="28"/>
      <c r="DC331" s="28"/>
      <c r="DD331" s="28"/>
      <c r="DE331" s="28"/>
      <c r="DF331" s="28"/>
      <c r="DG331" s="28"/>
      <c r="DH331" s="28"/>
      <c r="DI331" s="28"/>
      <c r="DJ331" s="28"/>
      <c r="DK331" s="28"/>
      <c r="DL331" s="28"/>
      <c r="DM331" s="28"/>
      <c r="DN331" s="28"/>
      <c r="DO331" s="28"/>
      <c r="DP331" s="28"/>
      <c r="DQ331" s="28"/>
      <c r="DR331" s="28"/>
      <c r="DS331" s="28"/>
      <c r="DT331" s="28"/>
    </row>
    <row r="332" spans="1:124" s="54" customFormat="1" x14ac:dyDescent="0.3">
      <c r="A332" s="21" t="s">
        <v>13</v>
      </c>
      <c r="B332" s="21" t="s">
        <v>273</v>
      </c>
      <c r="C332" s="21" t="s">
        <v>71</v>
      </c>
      <c r="D332" s="21" t="s">
        <v>58</v>
      </c>
      <c r="E332" s="21" t="s">
        <v>59</v>
      </c>
      <c r="F332" s="24" t="s">
        <v>58</v>
      </c>
      <c r="G332" s="20" t="s">
        <v>464</v>
      </c>
      <c r="H332" s="21">
        <v>1</v>
      </c>
      <c r="I332" s="21" t="s">
        <v>24</v>
      </c>
      <c r="J332" s="69">
        <v>250000000</v>
      </c>
      <c r="K332" s="28"/>
      <c r="L332" s="28"/>
      <c r="M332" s="28"/>
      <c r="N332" s="28"/>
      <c r="O332" s="28"/>
      <c r="P332" s="28"/>
      <c r="Q332" s="28"/>
      <c r="R332" s="28"/>
      <c r="S332" s="28"/>
      <c r="T332" s="28"/>
      <c r="U332" s="28"/>
      <c r="V332" s="28"/>
      <c r="W332" s="28"/>
      <c r="X332" s="28"/>
      <c r="Y332" s="28"/>
      <c r="Z332" s="28"/>
      <c r="AA332" s="28"/>
      <c r="AB332" s="28"/>
      <c r="AC332" s="28"/>
      <c r="AD332" s="28"/>
      <c r="AE332" s="28"/>
      <c r="AF332" s="28"/>
      <c r="AG332" s="28"/>
      <c r="AH332" s="28"/>
      <c r="AI332" s="28"/>
      <c r="AJ332" s="28"/>
      <c r="AK332" s="28"/>
      <c r="AL332" s="28"/>
      <c r="AM332" s="28"/>
      <c r="AN332" s="28"/>
      <c r="AO332" s="28"/>
      <c r="AP332" s="28"/>
      <c r="AQ332" s="28"/>
      <c r="AR332" s="28"/>
      <c r="AS332" s="28"/>
      <c r="AT332" s="28"/>
      <c r="AU332" s="28"/>
      <c r="AV332" s="28"/>
      <c r="AW332" s="28"/>
      <c r="AX332" s="28"/>
      <c r="AY332" s="28"/>
      <c r="AZ332" s="28"/>
      <c r="BA332" s="28"/>
      <c r="BB332" s="28"/>
      <c r="BC332" s="28"/>
      <c r="BD332" s="28"/>
      <c r="BE332" s="28"/>
      <c r="BF332" s="28"/>
      <c r="BG332" s="28"/>
      <c r="BH332" s="28"/>
      <c r="BI332" s="28"/>
      <c r="BJ332" s="28"/>
      <c r="BK332" s="28"/>
      <c r="BL332" s="28"/>
      <c r="BM332" s="28"/>
      <c r="BN332" s="28"/>
      <c r="BO332" s="28"/>
      <c r="BP332" s="28"/>
      <c r="BQ332" s="28"/>
      <c r="BR332" s="28"/>
      <c r="BS332" s="28"/>
      <c r="BT332" s="28"/>
      <c r="BU332" s="28"/>
      <c r="BV332" s="28"/>
      <c r="BW332" s="28"/>
      <c r="BX332" s="28"/>
      <c r="BY332" s="28"/>
      <c r="BZ332" s="28"/>
      <c r="CA332" s="28"/>
      <c r="CB332" s="28"/>
      <c r="CC332" s="28"/>
      <c r="CD332" s="28"/>
      <c r="CE332" s="28"/>
      <c r="CF332" s="28"/>
      <c r="CG332" s="28"/>
      <c r="CH332" s="28"/>
      <c r="CI332" s="28"/>
      <c r="CJ332" s="28"/>
      <c r="CK332" s="28"/>
      <c r="CL332" s="28"/>
      <c r="CM332" s="28"/>
      <c r="CN332" s="28"/>
      <c r="CO332" s="28"/>
      <c r="CP332" s="28"/>
      <c r="CQ332" s="28"/>
      <c r="CR332" s="28"/>
      <c r="CS332" s="28"/>
      <c r="CT332" s="28"/>
      <c r="CU332" s="28"/>
      <c r="CV332" s="28"/>
      <c r="CW332" s="28"/>
      <c r="CX332" s="28"/>
      <c r="CY332" s="28"/>
      <c r="CZ332" s="28"/>
      <c r="DA332" s="28"/>
      <c r="DB332" s="28"/>
      <c r="DC332" s="28"/>
      <c r="DD332" s="28"/>
      <c r="DE332" s="28"/>
      <c r="DF332" s="28"/>
      <c r="DG332" s="28"/>
      <c r="DH332" s="28"/>
      <c r="DI332" s="28"/>
      <c r="DJ332" s="28"/>
      <c r="DK332" s="28"/>
      <c r="DL332" s="28"/>
      <c r="DM332" s="28"/>
      <c r="DN332" s="28"/>
      <c r="DO332" s="28"/>
      <c r="DP332" s="28"/>
      <c r="DQ332" s="28"/>
      <c r="DR332" s="28"/>
      <c r="DS332" s="28"/>
      <c r="DT332" s="28"/>
    </row>
    <row r="333" spans="1:124" s="54" customFormat="1" x14ac:dyDescent="0.3">
      <c r="A333" s="21" t="s">
        <v>422</v>
      </c>
      <c r="B333" s="21" t="s">
        <v>273</v>
      </c>
      <c r="C333" s="21" t="s">
        <v>71</v>
      </c>
      <c r="D333" s="21" t="s">
        <v>58</v>
      </c>
      <c r="E333" s="21" t="s">
        <v>59</v>
      </c>
      <c r="F333" s="24" t="s">
        <v>58</v>
      </c>
      <c r="G333" s="20" t="s">
        <v>465</v>
      </c>
      <c r="H333" s="21">
        <v>1</v>
      </c>
      <c r="I333" s="21" t="s">
        <v>25</v>
      </c>
      <c r="J333" s="69">
        <v>3050000000</v>
      </c>
      <c r="K333" s="28"/>
      <c r="L333" s="28"/>
      <c r="M333" s="28"/>
      <c r="N333" s="28"/>
      <c r="O333" s="28"/>
      <c r="P333" s="28"/>
      <c r="Q333" s="28"/>
      <c r="R333" s="28"/>
      <c r="S333" s="28"/>
      <c r="T333" s="28"/>
      <c r="U333" s="28"/>
      <c r="V333" s="28"/>
      <c r="W333" s="28"/>
      <c r="X333" s="28"/>
      <c r="Y333" s="28"/>
      <c r="Z333" s="28"/>
      <c r="AA333" s="28"/>
      <c r="AB333" s="28"/>
      <c r="AC333" s="28"/>
      <c r="AD333" s="28"/>
      <c r="AE333" s="28"/>
      <c r="AF333" s="28"/>
      <c r="AG333" s="28"/>
      <c r="AH333" s="28"/>
      <c r="AI333" s="28"/>
      <c r="AJ333" s="28"/>
      <c r="AK333" s="28"/>
      <c r="AL333" s="28"/>
      <c r="AM333" s="28"/>
      <c r="AN333" s="28"/>
      <c r="AO333" s="28"/>
      <c r="AP333" s="28"/>
      <c r="AQ333" s="28"/>
      <c r="AR333" s="28"/>
      <c r="AS333" s="28"/>
      <c r="AT333" s="28"/>
      <c r="AU333" s="28"/>
      <c r="AV333" s="28"/>
      <c r="AW333" s="28"/>
      <c r="AX333" s="28"/>
      <c r="AY333" s="28"/>
      <c r="AZ333" s="28"/>
      <c r="BA333" s="28"/>
      <c r="BB333" s="28"/>
      <c r="BC333" s="28"/>
      <c r="BD333" s="28"/>
      <c r="BE333" s="28"/>
      <c r="BF333" s="28"/>
      <c r="BG333" s="28"/>
      <c r="BH333" s="28"/>
      <c r="BI333" s="28"/>
      <c r="BJ333" s="28"/>
      <c r="BK333" s="28"/>
      <c r="BL333" s="28"/>
      <c r="BM333" s="28"/>
      <c r="BN333" s="28"/>
      <c r="BO333" s="28"/>
      <c r="BP333" s="28"/>
      <c r="BQ333" s="28"/>
      <c r="BR333" s="28"/>
      <c r="BS333" s="28"/>
      <c r="BT333" s="28"/>
      <c r="BU333" s="28"/>
      <c r="BV333" s="28"/>
      <c r="BW333" s="28"/>
      <c r="BX333" s="28"/>
      <c r="BY333" s="28"/>
      <c r="BZ333" s="28"/>
      <c r="CA333" s="28"/>
      <c r="CB333" s="28"/>
      <c r="CC333" s="28"/>
      <c r="CD333" s="28"/>
      <c r="CE333" s="28"/>
      <c r="CF333" s="28"/>
      <c r="CG333" s="28"/>
      <c r="CH333" s="28"/>
      <c r="CI333" s="28"/>
      <c r="CJ333" s="28"/>
      <c r="CK333" s="28"/>
      <c r="CL333" s="28"/>
      <c r="CM333" s="28"/>
      <c r="CN333" s="28"/>
      <c r="CO333" s="28"/>
      <c r="CP333" s="28"/>
      <c r="CQ333" s="28"/>
      <c r="CR333" s="28"/>
      <c r="CS333" s="28"/>
      <c r="CT333" s="28"/>
      <c r="CU333" s="28"/>
      <c r="CV333" s="28"/>
      <c r="CW333" s="28"/>
      <c r="CX333" s="28"/>
      <c r="CY333" s="28"/>
      <c r="CZ333" s="28"/>
      <c r="DA333" s="28"/>
      <c r="DB333" s="28"/>
      <c r="DC333" s="28"/>
      <c r="DD333" s="28"/>
      <c r="DE333" s="28"/>
      <c r="DF333" s="28"/>
      <c r="DG333" s="28"/>
      <c r="DH333" s="28"/>
      <c r="DI333" s="28"/>
      <c r="DJ333" s="28"/>
      <c r="DK333" s="28"/>
      <c r="DL333" s="28"/>
      <c r="DM333" s="28"/>
      <c r="DN333" s="28"/>
      <c r="DO333" s="28"/>
      <c r="DP333" s="28"/>
      <c r="DQ333" s="28"/>
      <c r="DR333" s="28"/>
      <c r="DS333" s="28"/>
      <c r="DT333" s="28"/>
    </row>
    <row r="334" spans="1:124" s="28" customFormat="1" ht="57.6" x14ac:dyDescent="0.3">
      <c r="A334" s="21" t="s">
        <v>13</v>
      </c>
      <c r="B334" s="21" t="s">
        <v>271</v>
      </c>
      <c r="C334" s="21" t="s">
        <v>71</v>
      </c>
      <c r="D334" s="21" t="s">
        <v>57</v>
      </c>
      <c r="E334" s="24" t="s">
        <v>69</v>
      </c>
      <c r="F334" s="24" t="s">
        <v>100</v>
      </c>
      <c r="G334" s="20" t="s">
        <v>304</v>
      </c>
      <c r="H334" s="25" t="s">
        <v>62</v>
      </c>
      <c r="I334" s="21" t="s">
        <v>25</v>
      </c>
      <c r="J334" s="42">
        <v>226000000</v>
      </c>
    </row>
    <row r="335" spans="1:124" s="28" customFormat="1" ht="14.4" x14ac:dyDescent="0.3">
      <c r="A335" s="21" t="s">
        <v>422</v>
      </c>
      <c r="B335" s="21" t="s">
        <v>271</v>
      </c>
      <c r="C335" s="21" t="s">
        <v>71</v>
      </c>
      <c r="D335" s="21" t="s">
        <v>56</v>
      </c>
      <c r="E335" s="21" t="s">
        <v>63</v>
      </c>
      <c r="F335" s="24" t="s">
        <v>80</v>
      </c>
      <c r="G335" s="20" t="s">
        <v>305</v>
      </c>
      <c r="H335" s="25" t="s">
        <v>62</v>
      </c>
      <c r="I335" s="21" t="s">
        <v>25</v>
      </c>
      <c r="J335" s="48">
        <v>565000000</v>
      </c>
    </row>
    <row r="336" spans="1:124" s="28" customFormat="1" ht="14.4" x14ac:dyDescent="0.3">
      <c r="A336" s="21" t="s">
        <v>422</v>
      </c>
      <c r="B336" s="21" t="s">
        <v>271</v>
      </c>
      <c r="C336" s="21" t="s">
        <v>71</v>
      </c>
      <c r="D336" s="21" t="s">
        <v>58</v>
      </c>
      <c r="E336" s="24" t="s">
        <v>69</v>
      </c>
      <c r="F336" s="24" t="s">
        <v>58</v>
      </c>
      <c r="G336" s="20" t="s">
        <v>306</v>
      </c>
      <c r="H336" s="25" t="s">
        <v>62</v>
      </c>
      <c r="I336" s="21" t="s">
        <v>25</v>
      </c>
      <c r="J336" s="48">
        <v>113000000</v>
      </c>
    </row>
    <row r="337" spans="1:10" s="28" customFormat="1" ht="43.2" x14ac:dyDescent="0.3">
      <c r="A337" s="21" t="s">
        <v>422</v>
      </c>
      <c r="B337" s="21" t="s">
        <v>271</v>
      </c>
      <c r="C337" s="21" t="s">
        <v>71</v>
      </c>
      <c r="D337" s="21" t="s">
        <v>58</v>
      </c>
      <c r="E337" s="21" t="s">
        <v>16</v>
      </c>
      <c r="F337" s="24" t="s">
        <v>58</v>
      </c>
      <c r="G337" s="20" t="s">
        <v>418</v>
      </c>
      <c r="H337" s="21">
        <v>1</v>
      </c>
      <c r="I337" s="21" t="s">
        <v>25</v>
      </c>
      <c r="J337" s="48">
        <v>94920000</v>
      </c>
    </row>
    <row r="338" spans="1:10" s="28" customFormat="1" ht="14.4" x14ac:dyDescent="0.3">
      <c r="A338" s="21" t="s">
        <v>422</v>
      </c>
      <c r="B338" s="21" t="s">
        <v>271</v>
      </c>
      <c r="C338" s="21" t="s">
        <v>71</v>
      </c>
      <c r="D338" s="21" t="s">
        <v>56</v>
      </c>
      <c r="E338" s="24" t="s">
        <v>59</v>
      </c>
      <c r="F338" s="24" t="s">
        <v>80</v>
      </c>
      <c r="G338" s="20" t="s">
        <v>307</v>
      </c>
      <c r="H338" s="21">
        <v>1</v>
      </c>
      <c r="I338" s="21" t="s">
        <v>25</v>
      </c>
      <c r="J338" s="48">
        <v>226000000</v>
      </c>
    </row>
    <row r="339" spans="1:10" s="28" customFormat="1" ht="14.4" x14ac:dyDescent="0.3">
      <c r="A339" s="21" t="s">
        <v>422</v>
      </c>
      <c r="B339" s="21" t="s">
        <v>271</v>
      </c>
      <c r="C339" s="21" t="s">
        <v>71</v>
      </c>
      <c r="D339" s="21" t="s">
        <v>58</v>
      </c>
      <c r="E339" s="24" t="s">
        <v>69</v>
      </c>
      <c r="F339" s="24" t="s">
        <v>58</v>
      </c>
      <c r="G339" s="20" t="s">
        <v>412</v>
      </c>
      <c r="H339" s="21">
        <v>1</v>
      </c>
      <c r="I339" s="21" t="s">
        <v>25</v>
      </c>
      <c r="J339" s="48">
        <v>2260000000</v>
      </c>
    </row>
  </sheetData>
  <autoFilter ref="A9:J339"/>
  <dataConsolidate/>
  <mergeCells count="1">
    <mergeCell ref="A1:J8"/>
  </mergeCells>
  <dataValidations count="10">
    <dataValidation allowBlank="1" showInputMessage="1" showErrorMessage="1" prompt="Descripción del artículo, equipo o servicio que se requiere" sqref="G89"/>
    <dataValidation allowBlank="1" showInputMessage="1" showErrorMessage="1" prompt="Descripción de la cantidad requerida" sqref="H88:H89 H154 H256"/>
    <dataValidation allowBlank="1" showInputMessage="1" showErrorMessage="1" prompt="Estimado del costo de la necesidad" sqref="J88:J89"/>
    <dataValidation allowBlank="1" showInputMessage="1" showErrorMessage="1" prompt="Descripción del artículo, equipo, insumo o servicio que se requiere." sqref="G85:G87 G90:G92 G253 H283:H287 G124 G64:G70 G217:G218"/>
    <dataValidation allowBlank="1" showInputMessage="1" showErrorMessage="1" prompt="Estimado del costo de la necesidad." sqref="J85:J87 J223:J245 J247:J250 J10:J15 J90:J98 J124:J207 J60:J79 J210:J218 J17:J41 J255:J336"/>
    <dataValidation allowBlank="1" showInputMessage="1" showErrorMessage="1" prompt="Área que requiere la necesidad" sqref="B207 B85:B98 B124:B205 B214:B218 B10:B79 B223:B339"/>
    <dataValidation allowBlank="1" showInputMessage="1" showErrorMessage="1" prompt="Descripción de la cantidad requerida." sqref="H85:H87 H10:H19 H124:H125 H90:H98 H155:H205 H223:H250 H38:H79 H127:H153 H257:H282 H213:H218 H288:H336"/>
    <dataValidation type="list" allowBlank="1" showInputMessage="1" showErrorMessage="1" sqref="E219:E255 E10:E216 E257:E339">
      <formula1>grupos</formula1>
    </dataValidation>
    <dataValidation type="list" allowBlank="1" showInputMessage="1" showErrorMessage="1" sqref="I80:I216 I219:I255 I10:I71 I257:I339">
      <formula1>TIEMPO</formula1>
    </dataValidation>
    <dataValidation type="list" allowBlank="1" showInputMessage="1" showErrorMessage="1" sqref="I256">
      <formula1>#REF!</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'C:\Users\yennis.rodriguezo\Downloads\[PLAN DE COMPRAS 2020 REFERENCIA Y CONTRARREFERENCIA.xlsx]Hoja1'!#REF!</xm:f>
          </x14:formula1>
          <xm:sqref>F98</xm:sqref>
        </x14:dataValidation>
        <x14:dataValidation type="list" allowBlank="1" showErrorMessage="1">
          <x14:formula1>
            <xm:f>'C:\Users\yennis.rodriguezo\Downloads\[PLAN DE COMPRAS 2020 REFERENCIA Y CONTRARREFERENCIA.xlsx]Hoja1'!#REF!</xm:f>
          </x14:formula1>
          <xm:sqref>G82</xm:sqref>
        </x14:dataValidation>
        <x14:dataValidation type="list" allowBlank="1" showInputMessage="1" showErrorMessage="1">
          <x14:formula1>
            <xm:f>'\\172.25.11.34\Backup Compras 1\1 SANTIAGO VALENCIA COORDINADOR DE COMPRAS\8. MONICA\DOCUMENTOS FINALES\PLAN DE COMPRAS\2023\Recopilación Plan de Compras\[Biobanco.xlsx]Hoja1'!#REF!</xm:f>
          </x14:formula1>
          <xm:sqref>F256:F263 F276 F280:F281 F339 F265:F267 F269:F274 F283:F337</xm:sqref>
        </x14:dataValidation>
        <x14:dataValidation type="list" allowBlank="1" showInputMessage="1" showErrorMessage="1">
          <x14:formula1>
            <xm:f>Hoja1!$D$2:$D$39</xm:f>
          </x14:formula1>
          <xm:sqref>F264 F275 F277:F279 F282 F99:F125 F338 F127:F216 F219:F255 F268 F10:F97</xm:sqref>
        </x14:dataValidation>
        <x14:dataValidation type="list" allowBlank="1" showInputMessage="1" showErrorMessage="1">
          <x14:formula1>
            <xm:f>Hoja2!$C$2:$C$4</xm:f>
          </x14:formula1>
          <xm:sqref>A296 A299 A301:A303 A305 A312 A314:A316 A318:A321 A323:A326 A333:A339 A10:A294</xm:sqref>
        </x14:dataValidation>
        <x14:dataValidation type="list" allowBlank="1" showInputMessage="1" showErrorMessage="1">
          <x14:formula1>
            <xm:f>Hoja2!$C$7:$C$13</xm:f>
          </x14:formula1>
          <xm:sqref>C219:C294 C334:C339 C10:C216</xm:sqref>
        </x14:dataValidation>
        <x14:dataValidation type="list" allowBlank="1" showInputMessage="1" showErrorMessage="1">
          <x14:formula1>
            <xm:f>Hoja2!$C$15:$C$17</xm:f>
          </x14:formula1>
          <xm:sqref>D219:D294 D334:D339 D10:D216</xm:sqref>
        </x14:dataValidation>
        <x14:dataValidation type="list" allowBlank="1" showInputMessage="1" showErrorMessage="1">
          <x14:formula1>
            <xm:f>'\\172.25.11.34\Backup Compras 1\1 SANTIAGO VALENCIA COORDINADOR DE COMPRAS\8. MONICA\DOCUMENTOS FINALES\PLAN DE COMPRAS\2023\Recopilación Plan de Compras\[Biobanco.xlsx]Hoja2'!#REF!</xm:f>
          </x14:formula1>
          <xm:sqref>A327:A332 A295 A297:A298 A300 A304 A306:A311 A317 A322 C295:D333 A313</xm:sqref>
        </x14:dataValidation>
        <x14:dataValidation type="list" allowBlank="1" showInputMessage="1" showErrorMessage="1">
          <x14:formula1>
            <xm:f>'C:\Users\JOHANA.RUIZR\Downloads\[FORMATO PLAN DE COMPRAS 2023_PLANEACI�N.xlsx]Hoja1'!#REF!</xm:f>
          </x14:formula1>
          <xm:sqref>F217:F218</xm:sqref>
        </x14:dataValidation>
        <x14:dataValidation type="list" allowBlank="1" showInputMessage="1" showErrorMessage="1">
          <x14:formula1>
            <xm:f>'C:\Users\JOHANA.RUIZR\Downloads\[FORMATO PLAN DE COMPRAS 2023_PLANEACI�N.xlsx]Hoja2'!#REF!</xm:f>
          </x14:formula1>
          <xm:sqref>I217:I218 C217:E218</xm:sqref>
        </x14:dataValidation>
        <x14:dataValidation type="list" allowBlank="1" showInputMessage="1" showErrorMessage="1">
          <x14:formula1>
            <xm:f>'C:\Users\JOHANA.RUIZR\Downloads\[FORMATO PLAN DE COMPRAS 2023_V1 Comunicaciones.xlsx]Hoja2'!#REF!</xm:f>
          </x14:formula1>
          <xm:sqref>I72:I79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HOSPITAL ALMA MÁTER DE ANTIOQUI</vt:lpstr>
      <vt:lpstr>INSTRUCTIVO</vt:lpstr>
      <vt:lpstr>Hoja1</vt:lpstr>
      <vt:lpstr>Hoja2</vt:lpstr>
      <vt:lpstr>B,I Y S</vt:lpstr>
      <vt:lpstr>DATA - PLAN DE COMPRAS 2023</vt:lpstr>
      <vt:lpstr>grupos</vt:lpstr>
      <vt:lpstr>GRUPOS_1</vt:lpstr>
      <vt:lpstr>TIEMPO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GALLEGO LADINO</dc:creator>
  <cp:lastModifiedBy>SANTIAGO VALENCIA JIMENEZ</cp:lastModifiedBy>
  <cp:lastPrinted>2019-11-25T21:41:02Z</cp:lastPrinted>
  <dcterms:created xsi:type="dcterms:W3CDTF">2019-09-18T11:21:43Z</dcterms:created>
  <dcterms:modified xsi:type="dcterms:W3CDTF">2022-12-22T17:49:25Z</dcterms:modified>
</cp:coreProperties>
</file>